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firstSheet="1" activeTab="2"/>
  </bookViews>
  <sheets>
    <sheet name="So chu" sheetId="9" state="hidden" r:id="rId1"/>
    <sheet name="Dat chuan" sheetId="24" r:id="rId2"/>
    <sheet name="KDC" sheetId="26" r:id="rId3"/>
    <sheet name="Tong hop T 12" sheetId="3" state="hidden" r:id="rId4"/>
    <sheet name="Đ LT-" sheetId="4" state="hidden" r:id="rId5"/>
    <sheet name="Đ TH" sheetId="5" state="hidden" r:id="rId6"/>
    <sheet name="Sheet1" sheetId="21" r:id="rId7"/>
    <sheet name="Sheet2" sheetId="29" r:id="rId8"/>
  </sheets>
  <definedNames>
    <definedName name="_Fill" localSheetId="4" hidden="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4" hidden="1">'Đ LT-'!$A$10:$J$61</definedName>
    <definedName name="_xlnm._FilterDatabase" localSheetId="5" hidden="1">'Đ TH'!$A$10:$J$124</definedName>
    <definedName name="_xlnm._FilterDatabase" localSheetId="1" hidden="1">'Dat chuan'!$A$5:$N$86</definedName>
    <definedName name="_xlnm._FilterDatabase" localSheetId="2" hidden="1">KDC!$A$5:$N$54</definedName>
    <definedName name="_xlnm._FilterDatabase" localSheetId="3" hidden="1">'Tong hop T 12'!$A$9:$WUR$132</definedName>
    <definedName name="baoluu">Sheet2!$B$3:$L$79</definedName>
    <definedName name="BL">#REF!</definedName>
    <definedName name="chu">'So chu'!$B$1:$C$41</definedName>
    <definedName name="DBL" localSheetId="1">#REF!</definedName>
    <definedName name="DBL" localSheetId="2">#REF!</definedName>
    <definedName name="DBL">#REF!</definedName>
    <definedName name="DIEMLT">'Đ LT-'!$B$11:$J$58</definedName>
    <definedName name="DIEMTH">'Đ TH'!$B$11:$J$121</definedName>
    <definedName name="DLT" localSheetId="1">'Dat chuan'!$H$6:$H$79</definedName>
    <definedName name="DLT" localSheetId="2">KDC!$H$6:$H$47</definedName>
    <definedName name="DLT">'Tong hop T 12'!$H$10:$H$125</definedName>
    <definedName name="DTB" localSheetId="1">'Dat chuan'!$J$6:$J$79</definedName>
    <definedName name="DTB" localSheetId="2">KDC!$J$6:$J$47</definedName>
    <definedName name="DTB">'Tong hop T 12'!$J$10:$J$125</definedName>
    <definedName name="DTH" localSheetId="1">'Dat chuan'!$I$6:$I$79</definedName>
    <definedName name="DTH" localSheetId="2">KDC!$I$6:$I$47</definedName>
    <definedName name="DTH">'Tong hop T 12'!$I$10:$I$125</definedName>
    <definedName name="HOLOT" localSheetId="1">'Dat chuan'!$C$6:$C$79</definedName>
    <definedName name="HOLOT" localSheetId="2">KDC!$C$6:$C$47</definedName>
    <definedName name="HOLOT">'Tong hop T 12'!$C$10:$C$125</definedName>
    <definedName name="KQ" localSheetId="1">'Dat chuan'!$K$6:$K$79</definedName>
    <definedName name="KQ" localSheetId="2">KDC!$K$6:$K$47</definedName>
    <definedName name="KQ">'Tong hop T 12'!$K$10:$K$125</definedName>
    <definedName name="LOP" localSheetId="1">'Dat chuan'!$G$6:$G$79</definedName>
    <definedName name="LOP" localSheetId="2">KDC!$G$6:$G$47</definedName>
    <definedName name="LOP">'Tong hop T 12'!$G$10:$G$125</definedName>
    <definedName name="LT">'Đ LT-'!$B$11:$I$58</definedName>
    <definedName name="MSSV" localSheetId="1">'Dat chuan'!$B$6:$B$79</definedName>
    <definedName name="MSSV" localSheetId="2">KDC!$B$6:$B$47</definedName>
    <definedName name="MSSV">'Tong hop T 12'!$B$10:$B$125</definedName>
    <definedName name="NGAY" localSheetId="1">'Dat chuan'!$E$6:$E$79</definedName>
    <definedName name="NGAY" localSheetId="2">KDC!$E$6:$E$47</definedName>
    <definedName name="NGAY">'Tong hop T 12'!$E$10:$E$125</definedName>
    <definedName name="NOIS" localSheetId="1">'Dat chuan'!$F$6:$F$79</definedName>
    <definedName name="NOIS" localSheetId="2">KDC!$F$6:$F$47</definedName>
    <definedName name="NOIS">'Tong hop T 12'!$F$10:$F$125</definedName>
    <definedName name="_xlnm.Print_Titles" localSheetId="4">'Đ LT-'!$9:$10</definedName>
    <definedName name="_xlnm.Print_Titles" localSheetId="5">'Đ TH'!$9:$10</definedName>
    <definedName name="_xlnm.Print_Titles" localSheetId="1">'Dat chuan'!$4:$5</definedName>
    <definedName name="_xlnm.Print_Titles" localSheetId="2">KDC!$4:$5</definedName>
    <definedName name="_xlnm.Print_Titles" localSheetId="3">'Tong hop T 12'!$8:$9</definedName>
    <definedName name="TEN" localSheetId="1">'Dat chuan'!$D$6:$D$79</definedName>
    <definedName name="TEN" localSheetId="2">KDC!$D$6:$D$47</definedName>
    <definedName name="TEN">'Tong hop T 12'!$D$10:$D$125</definedName>
    <definedName name="TH">'Đ TH'!$B$11:$I$124</definedName>
    <definedName name="thuchanh">'Đ TH'!$B$11:$I$121</definedName>
    <definedName name="XL" localSheetId="1">'Dat chuan'!$L$6:$L$79</definedName>
    <definedName name="XL" localSheetId="2">KDC!$L$6:$L$47</definedName>
    <definedName name="XL">'Tong hop T 12'!$L$10:$L$125</definedName>
  </definedNames>
  <calcPr calcId="124519"/>
</workbook>
</file>

<file path=xl/calcChain.xml><?xml version="1.0" encoding="utf-8"?>
<calcChain xmlns="http://schemas.openxmlformats.org/spreadsheetml/2006/main">
  <c r="I48" i="26"/>
  <c r="H81" i="24"/>
  <c r="D126" i="3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0"/>
  <c r="H10"/>
  <c r="H11"/>
  <c r="J11" s="1"/>
  <c r="H12"/>
  <c r="H13"/>
  <c r="J13" s="1"/>
  <c r="H14"/>
  <c r="H15"/>
  <c r="J15" s="1"/>
  <c r="H16"/>
  <c r="H17"/>
  <c r="J17" s="1"/>
  <c r="H18"/>
  <c r="H19"/>
  <c r="K19" s="1"/>
  <c r="L19" s="1"/>
  <c r="H20"/>
  <c r="H21"/>
  <c r="J21" s="1"/>
  <c r="H22"/>
  <c r="H23"/>
  <c r="J23" s="1"/>
  <c r="H24"/>
  <c r="H25"/>
  <c r="K25" s="1"/>
  <c r="L25" s="1"/>
  <c r="H26"/>
  <c r="H27"/>
  <c r="J27" s="1"/>
  <c r="H28"/>
  <c r="H29"/>
  <c r="K29" s="1"/>
  <c r="L29" s="1"/>
  <c r="H30"/>
  <c r="H31"/>
  <c r="J31" s="1"/>
  <c r="H32"/>
  <c r="H33"/>
  <c r="J33" s="1"/>
  <c r="H34"/>
  <c r="H35"/>
  <c r="J35" s="1"/>
  <c r="H36"/>
  <c r="H37"/>
  <c r="J37" s="1"/>
  <c r="H38"/>
  <c r="H39"/>
  <c r="J39" s="1"/>
  <c r="H40"/>
  <c r="H41"/>
  <c r="J41" s="1"/>
  <c r="H42"/>
  <c r="H43"/>
  <c r="J43" s="1"/>
  <c r="H44"/>
  <c r="H45"/>
  <c r="J45" s="1"/>
  <c r="H46"/>
  <c r="H47"/>
  <c r="J47" s="1"/>
  <c r="H48"/>
  <c r="H49"/>
  <c r="H50"/>
  <c r="H51"/>
  <c r="K51" s="1"/>
  <c r="L51" s="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0"/>
  <c r="K62" l="1"/>
  <c r="L62" s="1"/>
  <c r="K60"/>
  <c r="L60" s="1"/>
  <c r="K16"/>
  <c r="L16" s="1"/>
  <c r="K14"/>
  <c r="L14" s="1"/>
  <c r="K106"/>
  <c r="L106" s="1"/>
  <c r="K85"/>
  <c r="L85" s="1"/>
  <c r="K79"/>
  <c r="L79" s="1"/>
  <c r="K120"/>
  <c r="L120" s="1"/>
  <c r="K125"/>
  <c r="L125" s="1"/>
  <c r="J125"/>
  <c r="J123"/>
  <c r="K123" s="1"/>
  <c r="L123" s="1"/>
  <c r="J121"/>
  <c r="K121" s="1"/>
  <c r="L121" s="1"/>
  <c r="J119"/>
  <c r="K119" s="1"/>
  <c r="L119" s="1"/>
  <c r="J117"/>
  <c r="K117" s="1"/>
  <c r="L117" s="1"/>
  <c r="J115"/>
  <c r="K115" s="1"/>
  <c r="L115" s="1"/>
  <c r="J113"/>
  <c r="K113" s="1"/>
  <c r="L113" s="1"/>
  <c r="J111"/>
  <c r="K111" s="1"/>
  <c r="L111" s="1"/>
  <c r="J109"/>
  <c r="K109" s="1"/>
  <c r="L109" s="1"/>
  <c r="J107"/>
  <c r="K107" s="1"/>
  <c r="L107" s="1"/>
  <c r="J105"/>
  <c r="K105" s="1"/>
  <c r="L105" s="1"/>
  <c r="J103"/>
  <c r="K103" s="1"/>
  <c r="L103" s="1"/>
  <c r="J101"/>
  <c r="K101" s="1"/>
  <c r="L101" s="1"/>
  <c r="J99"/>
  <c r="K99" s="1"/>
  <c r="L99" s="1"/>
  <c r="J97"/>
  <c r="K97" s="1"/>
  <c r="L97" s="1"/>
  <c r="J95"/>
  <c r="K95" s="1"/>
  <c r="L95" s="1"/>
  <c r="J93"/>
  <c r="K93" s="1"/>
  <c r="L93" s="1"/>
  <c r="J91"/>
  <c r="K91" s="1"/>
  <c r="L91" s="1"/>
  <c r="J89"/>
  <c r="K89" s="1"/>
  <c r="L89" s="1"/>
  <c r="J87"/>
  <c r="K87" s="1"/>
  <c r="L87" s="1"/>
  <c r="J85"/>
  <c r="J83"/>
  <c r="K83" s="1"/>
  <c r="L83" s="1"/>
  <c r="J81"/>
  <c r="K81" s="1"/>
  <c r="L81" s="1"/>
  <c r="J79"/>
  <c r="J77"/>
  <c r="K77" s="1"/>
  <c r="L77" s="1"/>
  <c r="J75"/>
  <c r="K75" s="1"/>
  <c r="L75" s="1"/>
  <c r="J73"/>
  <c r="K73" s="1"/>
  <c r="L73" s="1"/>
  <c r="J71"/>
  <c r="K71" s="1"/>
  <c r="L71" s="1"/>
  <c r="J69"/>
  <c r="K69" s="1"/>
  <c r="L69" s="1"/>
  <c r="J67"/>
  <c r="K67" s="1"/>
  <c r="L67" s="1"/>
  <c r="J65"/>
  <c r="K65" s="1"/>
  <c r="L65" s="1"/>
  <c r="J63"/>
  <c r="K63" s="1"/>
  <c r="L63" s="1"/>
  <c r="J61"/>
  <c r="K61" s="1"/>
  <c r="L61" s="1"/>
  <c r="J59"/>
  <c r="K59" s="1"/>
  <c r="L59" s="1"/>
  <c r="J57"/>
  <c r="K57" s="1"/>
  <c r="L57" s="1"/>
  <c r="J55"/>
  <c r="K55" s="1"/>
  <c r="L55" s="1"/>
  <c r="J53"/>
  <c r="K53" s="1"/>
  <c r="L53" s="1"/>
  <c r="J51"/>
  <c r="J49"/>
  <c r="K49" s="1"/>
  <c r="L49" s="1"/>
  <c r="J29"/>
  <c r="J25"/>
  <c r="J19"/>
  <c r="K47"/>
  <c r="L47" s="1"/>
  <c r="K45"/>
  <c r="L45" s="1"/>
  <c r="K43"/>
  <c r="L43" s="1"/>
  <c r="K41"/>
  <c r="L41" s="1"/>
  <c r="K39"/>
  <c r="L39" s="1"/>
  <c r="K37"/>
  <c r="L37" s="1"/>
  <c r="K35"/>
  <c r="L35" s="1"/>
  <c r="K33"/>
  <c r="L33" s="1"/>
  <c r="K31"/>
  <c r="L31" s="1"/>
  <c r="K27"/>
  <c r="L27" s="1"/>
  <c r="K23"/>
  <c r="L23" s="1"/>
  <c r="K21"/>
  <c r="L21" s="1"/>
  <c r="K17"/>
  <c r="L17" s="1"/>
  <c r="K15"/>
  <c r="L15" s="1"/>
  <c r="K13"/>
  <c r="L13" s="1"/>
  <c r="K11"/>
  <c r="L11" s="1"/>
  <c r="J10"/>
  <c r="K10" s="1"/>
  <c r="L10" s="1"/>
  <c r="J124"/>
  <c r="K124" s="1"/>
  <c r="L124" s="1"/>
  <c r="J122"/>
  <c r="K122" s="1"/>
  <c r="L122" s="1"/>
  <c r="J120"/>
  <c r="J118"/>
  <c r="K118" s="1"/>
  <c r="L118" s="1"/>
  <c r="J116"/>
  <c r="K116" s="1"/>
  <c r="L116" s="1"/>
  <c r="J114"/>
  <c r="K114" s="1"/>
  <c r="L114" s="1"/>
  <c r="J112"/>
  <c r="K112" s="1"/>
  <c r="L112" s="1"/>
  <c r="J110"/>
  <c r="K110" s="1"/>
  <c r="L110" s="1"/>
  <c r="J108"/>
  <c r="K108" s="1"/>
  <c r="L108" s="1"/>
  <c r="J106"/>
  <c r="J104"/>
  <c r="K104" s="1"/>
  <c r="L104" s="1"/>
  <c r="J102"/>
  <c r="K102" s="1"/>
  <c r="L102" s="1"/>
  <c r="J100"/>
  <c r="K100" s="1"/>
  <c r="L100" s="1"/>
  <c r="J98"/>
  <c r="K98" s="1"/>
  <c r="L98" s="1"/>
  <c r="J96"/>
  <c r="K96" s="1"/>
  <c r="L96" s="1"/>
  <c r="J94"/>
  <c r="K94" s="1"/>
  <c r="L94" s="1"/>
  <c r="J92"/>
  <c r="K92" s="1"/>
  <c r="L92" s="1"/>
  <c r="J90"/>
  <c r="K90" s="1"/>
  <c r="L90" s="1"/>
  <c r="J88"/>
  <c r="K88" s="1"/>
  <c r="L88" s="1"/>
  <c r="J86"/>
  <c r="K86" s="1"/>
  <c r="L86" s="1"/>
  <c r="J84"/>
  <c r="K84" s="1"/>
  <c r="L84" s="1"/>
  <c r="J82"/>
  <c r="K82" s="1"/>
  <c r="L82" s="1"/>
  <c r="J80"/>
  <c r="K80" s="1"/>
  <c r="L80" s="1"/>
  <c r="J78"/>
  <c r="K78" s="1"/>
  <c r="L78" s="1"/>
  <c r="J76"/>
  <c r="K76" s="1"/>
  <c r="L76" s="1"/>
  <c r="J74"/>
  <c r="K74" s="1"/>
  <c r="L74" s="1"/>
  <c r="J72"/>
  <c r="K72" s="1"/>
  <c r="L72" s="1"/>
  <c r="J70"/>
  <c r="K70" s="1"/>
  <c r="L70" s="1"/>
  <c r="J68"/>
  <c r="K68" s="1"/>
  <c r="L68" s="1"/>
  <c r="J66"/>
  <c r="K66" s="1"/>
  <c r="L66" s="1"/>
  <c r="J64"/>
  <c r="K64" s="1"/>
  <c r="L64" s="1"/>
  <c r="J62"/>
  <c r="J60"/>
  <c r="J58"/>
  <c r="K58" s="1"/>
  <c r="L58" s="1"/>
  <c r="J56"/>
  <c r="K56" s="1"/>
  <c r="L56" s="1"/>
  <c r="J54"/>
  <c r="K54" s="1"/>
  <c r="L54" s="1"/>
  <c r="J52"/>
  <c r="K52" s="1"/>
  <c r="L52" s="1"/>
  <c r="J50"/>
  <c r="K50" s="1"/>
  <c r="L50" s="1"/>
  <c r="J48"/>
  <c r="K48" s="1"/>
  <c r="L48" s="1"/>
  <c r="J46"/>
  <c r="K46" s="1"/>
  <c r="L46" s="1"/>
  <c r="J44"/>
  <c r="K44" s="1"/>
  <c r="L44" s="1"/>
  <c r="J42"/>
  <c r="K42" s="1"/>
  <c r="L42" s="1"/>
  <c r="J40"/>
  <c r="K40" s="1"/>
  <c r="L40" s="1"/>
  <c r="J38"/>
  <c r="K38" s="1"/>
  <c r="L38" s="1"/>
  <c r="J36"/>
  <c r="K36" s="1"/>
  <c r="L36" s="1"/>
  <c r="J34"/>
  <c r="K34" s="1"/>
  <c r="L34" s="1"/>
  <c r="J32"/>
  <c r="K32" s="1"/>
  <c r="L32" s="1"/>
  <c r="J30"/>
  <c r="K30" s="1"/>
  <c r="L30" s="1"/>
  <c r="J28"/>
  <c r="K28" s="1"/>
  <c r="L28" s="1"/>
  <c r="J26"/>
  <c r="K26" s="1"/>
  <c r="L26" s="1"/>
  <c r="J24"/>
  <c r="K24" s="1"/>
  <c r="L24" s="1"/>
  <c r="J22"/>
  <c r="K22" s="1"/>
  <c r="L22" s="1"/>
  <c r="J20"/>
  <c r="K20" s="1"/>
  <c r="L20" s="1"/>
  <c r="J18"/>
  <c r="K18" s="1"/>
  <c r="L18" s="1"/>
  <c r="J16"/>
  <c r="J14"/>
  <c r="J12"/>
  <c r="K12" s="1"/>
  <c r="L12" s="1"/>
  <c r="K44" i="26" l="1"/>
  <c r="L44" s="1"/>
  <c r="K17"/>
  <c r="L17" s="1"/>
  <c r="K47"/>
  <c r="L47" s="1"/>
  <c r="K42"/>
  <c r="L42" s="1"/>
  <c r="K35"/>
  <c r="L35" s="1"/>
  <c r="K26"/>
  <c r="L26" s="1"/>
  <c r="K15"/>
  <c r="L15" s="1"/>
  <c r="K33"/>
  <c r="L33" s="1"/>
  <c r="K32"/>
  <c r="L32" s="1"/>
  <c r="K31"/>
  <c r="L31" s="1"/>
  <c r="K29"/>
  <c r="L29" s="1"/>
  <c r="K28"/>
  <c r="L28" s="1"/>
  <c r="K20"/>
  <c r="L20" s="1"/>
  <c r="K16"/>
  <c r="L16" s="1"/>
  <c r="K46"/>
  <c r="L46" s="1"/>
  <c r="K45"/>
  <c r="L45" s="1"/>
  <c r="K43"/>
  <c r="L43" s="1"/>
  <c r="K41"/>
  <c r="L41" s="1"/>
  <c r="K40"/>
  <c r="L40" s="1"/>
  <c r="K38"/>
  <c r="L38" s="1"/>
  <c r="K37"/>
  <c r="L37" s="1"/>
  <c r="K36"/>
  <c r="L36" s="1"/>
  <c r="K34"/>
  <c r="L34" s="1"/>
  <c r="K30"/>
  <c r="L30" s="1"/>
  <c r="K27"/>
  <c r="L27" s="1"/>
  <c r="K25"/>
  <c r="L25" s="1"/>
  <c r="K24"/>
  <c r="L24" s="1"/>
  <c r="K23"/>
  <c r="L23" s="1"/>
  <c r="K21"/>
  <c r="L21" s="1"/>
  <c r="K18"/>
  <c r="L18" s="1"/>
  <c r="K13"/>
  <c r="L13" s="1"/>
  <c r="K11"/>
  <c r="L11" s="1"/>
  <c r="K10"/>
  <c r="L10" s="1"/>
  <c r="K9"/>
  <c r="L9" s="1"/>
  <c r="K39"/>
  <c r="L39" s="1"/>
  <c r="K22"/>
  <c r="L22" s="1"/>
  <c r="K19"/>
  <c r="L19" s="1"/>
  <c r="K14"/>
  <c r="L14" s="1"/>
  <c r="K12"/>
  <c r="L12" s="1"/>
  <c r="K7"/>
  <c r="L7" s="1"/>
  <c r="K6"/>
  <c r="K8"/>
  <c r="L8" s="1"/>
  <c r="D84" i="24" l="1"/>
  <c r="D85"/>
  <c r="D83"/>
  <c r="L6" i="26"/>
  <c r="J12" i="5" l="1"/>
  <c r="J13"/>
  <c r="J14"/>
  <c r="J15"/>
  <c r="J16"/>
  <c r="J17"/>
  <c r="J11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22" i="4"/>
  <c r="J21"/>
  <c r="J20"/>
  <c r="J19"/>
  <c r="J18"/>
  <c r="J17"/>
  <c r="J16"/>
  <c r="J15"/>
  <c r="J14"/>
  <c r="J13"/>
  <c r="J12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11" l="1"/>
  <c r="E132" i="3" l="1"/>
  <c r="F132" s="1"/>
  <c r="E128"/>
  <c r="F128" s="1"/>
  <c r="E129" l="1"/>
  <c r="F129" s="1"/>
  <c r="E131"/>
  <c r="F131" s="1"/>
  <c r="E130"/>
  <c r="F130" s="1"/>
</calcChain>
</file>

<file path=xl/sharedStrings.xml><?xml version="1.0" encoding="utf-8"?>
<sst xmlns="http://schemas.openxmlformats.org/spreadsheetml/2006/main" count="2879" uniqueCount="640">
  <si>
    <t>TT</t>
  </si>
  <si>
    <t>Mã số SV</t>
  </si>
  <si>
    <t>Họ và tên</t>
  </si>
  <si>
    <t>Ngày sinh</t>
  </si>
  <si>
    <t>Nơi sinh</t>
  </si>
  <si>
    <t>Lớp</t>
  </si>
  <si>
    <t>Điểm</t>
  </si>
  <si>
    <t>Kết quả</t>
  </si>
  <si>
    <t>Xếp loại</t>
  </si>
  <si>
    <t>LT</t>
  </si>
  <si>
    <t>TH</t>
  </si>
  <si>
    <t>Người lập biểu</t>
  </si>
  <si>
    <t>Vi</t>
  </si>
  <si>
    <t>Gia Lai</t>
  </si>
  <si>
    <t>12A2</t>
  </si>
  <si>
    <t>Trần Thị</t>
  </si>
  <si>
    <t>Phạm Thị Thu</t>
  </si>
  <si>
    <t>Phương</t>
  </si>
  <si>
    <t>12M1</t>
  </si>
  <si>
    <t>Đà Nẵng</t>
  </si>
  <si>
    <t>12Q1</t>
  </si>
  <si>
    <t>Quảng Trị</t>
  </si>
  <si>
    <t>12C2070021</t>
  </si>
  <si>
    <t>BỘ NÔNG NGHIỆP VÀ PTNT</t>
  </si>
  <si>
    <t>CỘNG HÒA XÃ HỘI CHỦ NGHĨA VIỆT NAM</t>
  </si>
  <si>
    <t>12T</t>
  </si>
  <si>
    <t>TRƯỜNG CAO ĐẲNG</t>
  </si>
  <si>
    <t>Độc lập - Tự do - Hạnh phúc</t>
  </si>
  <si>
    <t>LƯƠNG THỰC THỰC PHẨM</t>
  </si>
  <si>
    <t xml:space="preserve">Tổng số sinh viên:   </t>
  </si>
  <si>
    <t>Số lượng</t>
  </si>
  <si>
    <t>Tỷ lệ</t>
  </si>
  <si>
    <t xml:space="preserve">                           Đạt     </t>
  </si>
  <si>
    <r>
      <t xml:space="preserve">                           </t>
    </r>
    <r>
      <rPr>
        <i/>
        <sz val="12"/>
        <rFont val="Times New Roman"/>
        <family val="1"/>
      </rPr>
      <t>Giỏi:</t>
    </r>
    <r>
      <rPr>
        <b/>
        <sz val="12"/>
        <rFont val="Times New Roman"/>
        <family val="1"/>
      </rPr>
      <t xml:space="preserve">     </t>
    </r>
  </si>
  <si>
    <r>
      <t xml:space="preserve">                           </t>
    </r>
    <r>
      <rPr>
        <i/>
        <sz val="12"/>
        <rFont val="Times New Roman"/>
        <family val="1"/>
      </rPr>
      <t>Khá:</t>
    </r>
    <r>
      <rPr>
        <b/>
        <sz val="12"/>
        <rFont val="Times New Roman"/>
        <family val="1"/>
      </rPr>
      <t xml:space="preserve">     </t>
    </r>
  </si>
  <si>
    <r>
      <t xml:space="preserve">                           </t>
    </r>
    <r>
      <rPr>
        <i/>
        <sz val="12"/>
        <rFont val="Times New Roman"/>
        <family val="1"/>
      </rPr>
      <t>Trung bình:</t>
    </r>
    <r>
      <rPr>
        <b/>
        <sz val="12"/>
        <rFont val="Times New Roman"/>
        <family val="1"/>
      </rPr>
      <t xml:space="preserve">     </t>
    </r>
  </si>
  <si>
    <t xml:space="preserve">                           Không đạt     </t>
  </si>
  <si>
    <t>LƯƠNG THỰC - THỰC PHẨM</t>
  </si>
  <si>
    <t>Phần thi lý thuyết</t>
  </si>
  <si>
    <t>Mã Số SV</t>
  </si>
  <si>
    <t>Họ và tên</t>
  </si>
  <si>
    <t>Số BD</t>
  </si>
  <si>
    <t>Bằng số</t>
  </si>
  <si>
    <t>Bằng chữ</t>
  </si>
  <si>
    <t>Quảng Nam ĐN</t>
  </si>
  <si>
    <t>Quảng Nam</t>
  </si>
  <si>
    <t>Nguyễn Thị Hoài</t>
  </si>
  <si>
    <t>Bình Định</t>
  </si>
  <si>
    <t>Nguyễn Thị</t>
  </si>
  <si>
    <t>Tâm</t>
  </si>
  <si>
    <t>Nhung</t>
  </si>
  <si>
    <t>Lê Thị</t>
  </si>
  <si>
    <t>Nhi</t>
  </si>
  <si>
    <t>Trinh</t>
  </si>
  <si>
    <t>Quảng Ngãi</t>
  </si>
  <si>
    <t>Thương</t>
  </si>
  <si>
    <t>Thúy</t>
  </si>
  <si>
    <t>Thủy</t>
  </si>
  <si>
    <t>Thừa Thiên Huế</t>
  </si>
  <si>
    <t>Võ Thị</t>
  </si>
  <si>
    <t>Ly</t>
  </si>
  <si>
    <t>Trần Thị Thu</t>
  </si>
  <si>
    <t>Linh</t>
  </si>
  <si>
    <t>Thảo</t>
  </si>
  <si>
    <t>Nguyễn Thị Thu</t>
  </si>
  <si>
    <t>Phúc</t>
  </si>
  <si>
    <t>Phước</t>
  </si>
  <si>
    <t>Phượng</t>
  </si>
  <si>
    <t>Anh</t>
  </si>
  <si>
    <t>Lê Thị Phương</t>
  </si>
  <si>
    <t>Uyên</t>
  </si>
  <si>
    <t>Vũ</t>
  </si>
  <si>
    <t>Yến</t>
  </si>
  <si>
    <t>Người ghi điểm</t>
  </si>
  <si>
    <t>Người đọc điểm</t>
  </si>
  <si>
    <t>Phần thi thực hành</t>
  </si>
  <si>
    <t>Nguyễn Thị Ngọc</t>
  </si>
  <si>
    <t>Hà Tĩnh</t>
  </si>
  <si>
    <t>ĐakLak</t>
  </si>
  <si>
    <t>Hồ Thị</t>
  </si>
  <si>
    <t>Lê Thị Ngọc</t>
  </si>
  <si>
    <t>BẢNG KẾT QUẢ THI SÁT HẠCH CHUẨN ĐẦU RA VỀ TIN HỌC ỨNG DỤNG TRÌNH ĐỘ B</t>
  </si>
  <si>
    <t>Trong đó:</t>
  </si>
  <si>
    <t>- Khá:</t>
  </si>
  <si>
    <t>- Trung bình:</t>
  </si>
  <si>
    <t>- Giỏi:</t>
  </si>
  <si>
    <t>26/12/95</t>
  </si>
  <si>
    <t>Vân</t>
  </si>
  <si>
    <t>Không điểm</t>
  </si>
  <si>
    <t>Không điểm hai lăm</t>
  </si>
  <si>
    <t>Nửa điểm</t>
  </si>
  <si>
    <t>Không điểm bảy lăm</t>
  </si>
  <si>
    <t>Một điểm</t>
  </si>
  <si>
    <t>Một điểm hai lăm</t>
  </si>
  <si>
    <t xml:space="preserve">Một điểm năm </t>
  </si>
  <si>
    <t>Một điểm bảy lăm</t>
  </si>
  <si>
    <t>Hai điểm</t>
  </si>
  <si>
    <t>Hai điểm hai lăm</t>
  </si>
  <si>
    <t>Hai điểm năm</t>
  </si>
  <si>
    <t>Hai điểm bảy lăm</t>
  </si>
  <si>
    <t>Ba điểm</t>
  </si>
  <si>
    <t>Ba điểm hai lăm</t>
  </si>
  <si>
    <t>Ba điểm năm</t>
  </si>
  <si>
    <t>Ba điểm bảy lăm</t>
  </si>
  <si>
    <t>Bốn điểm</t>
  </si>
  <si>
    <t>Bốn điểm hai lăm</t>
  </si>
  <si>
    <t>Bốn điểm năm</t>
  </si>
  <si>
    <t>Bốn điểm bảy lăm</t>
  </si>
  <si>
    <t>Năm điểm</t>
  </si>
  <si>
    <t>Năm điểm hai lăm</t>
  </si>
  <si>
    <t>Năm điểm năm</t>
  </si>
  <si>
    <t>Năm điểm bảy lăm</t>
  </si>
  <si>
    <t>Sáu điểm</t>
  </si>
  <si>
    <t>Sáu điểm hai lăm</t>
  </si>
  <si>
    <t>Sáu điểm năm</t>
  </si>
  <si>
    <t>Sáu điểm bảy lăm</t>
  </si>
  <si>
    <t>Bảy điểm</t>
  </si>
  <si>
    <t>Bảy điểm hai lăm</t>
  </si>
  <si>
    <t>Bảy điểm năm</t>
  </si>
  <si>
    <t>Bảy điểm bảy lăm</t>
  </si>
  <si>
    <t>Tám điểm</t>
  </si>
  <si>
    <t>Tám điểm hai lăm</t>
  </si>
  <si>
    <t>Tám điểm năm</t>
  </si>
  <si>
    <t>Tám điểm bảy lăm</t>
  </si>
  <si>
    <t>Chín điểm</t>
  </si>
  <si>
    <t>Chín điểm hai lăm</t>
  </si>
  <si>
    <t>Chín điểm năm</t>
  </si>
  <si>
    <t>Chín điểm bảy lăm</t>
  </si>
  <si>
    <t>Mười điểm</t>
  </si>
  <si>
    <t>Hậu</t>
  </si>
  <si>
    <t>Ngô Minh</t>
  </si>
  <si>
    <t xml:space="preserve"> CHỦ TỊCH HỘI ĐỒNG THI SÁT HẠCH</t>
  </si>
  <si>
    <t>Điểm BL</t>
  </si>
  <si>
    <t>Điểm 
TBC</t>
  </si>
  <si>
    <t>DANH SÁCH SINH VIÊN ĐƯỢC CÔNG NHẬN ĐẠT CHUẨN ĐẦU 
RA VỀ TIN HỌC ỨNG DỤNG TRÌNH ĐỘ B</t>
  </si>
  <si>
    <t xml:space="preserve">Tổng số sinh viên đạt chuẩn đầu ra về Tin học ứng dụng trình độ B: </t>
  </si>
  <si>
    <t>Kon Tum</t>
  </si>
  <si>
    <t>13C01.3</t>
  </si>
  <si>
    <t>Nguyễn</t>
  </si>
  <si>
    <t>13C04</t>
  </si>
  <si>
    <t>13C06.1</t>
  </si>
  <si>
    <t>Thoa</t>
  </si>
  <si>
    <t>13C06.2</t>
  </si>
  <si>
    <t>Oanh</t>
  </si>
  <si>
    <t>13CC060055</t>
  </si>
  <si>
    <t>Huỳnh Thị Hoàng</t>
  </si>
  <si>
    <t>12C2020117</t>
  </si>
  <si>
    <t>Trần Thị Thảo</t>
  </si>
  <si>
    <t>06/12/94</t>
  </si>
  <si>
    <t>13CC060066</t>
  </si>
  <si>
    <t>Trần Đức</t>
  </si>
  <si>
    <t>Hiệp</t>
  </si>
  <si>
    <t>23/09/95</t>
  </si>
  <si>
    <t>Võ Thị Hồng</t>
  </si>
  <si>
    <t>12C2060018</t>
  </si>
  <si>
    <t>Trần Công</t>
  </si>
  <si>
    <t>14C10</t>
  </si>
  <si>
    <t>14C02</t>
  </si>
  <si>
    <t>14CC100004</t>
  </si>
  <si>
    <t>Phạm Văn</t>
  </si>
  <si>
    <t>Chăn</t>
  </si>
  <si>
    <t>Chung</t>
  </si>
  <si>
    <t>12C2030001</t>
  </si>
  <si>
    <t>Đài</t>
  </si>
  <si>
    <t>14CC100006</t>
  </si>
  <si>
    <t>Lê Phước Hoàng</t>
  </si>
  <si>
    <t>Danh</t>
  </si>
  <si>
    <t>ĐăkLăk</t>
  </si>
  <si>
    <t>14CC020008</t>
  </si>
  <si>
    <t>Lanh</t>
  </si>
  <si>
    <t>14CC100019</t>
  </si>
  <si>
    <t>Tống Thị Mỹ</t>
  </si>
  <si>
    <t>14CC100026</t>
  </si>
  <si>
    <t>Trần Thị Yến</t>
  </si>
  <si>
    <t>14CC100028</t>
  </si>
  <si>
    <t>Nguyễn Trường</t>
  </si>
  <si>
    <t>14CC020014</t>
  </si>
  <si>
    <t>14CC100030</t>
  </si>
  <si>
    <t>Khổng Minh</t>
  </si>
  <si>
    <t>14CC100031</t>
  </si>
  <si>
    <t>Nguyễn Vương</t>
  </si>
  <si>
    <t>Thạch</t>
  </si>
  <si>
    <t>Thành</t>
  </si>
  <si>
    <t>14CC100033</t>
  </si>
  <si>
    <t>Đoàn Văn</t>
  </si>
  <si>
    <t>Quảng Nam - ĐN</t>
  </si>
  <si>
    <t>14CC100039</t>
  </si>
  <si>
    <t>Nguyễn Trần Lệ</t>
  </si>
  <si>
    <t>14CC100041</t>
  </si>
  <si>
    <t>Trần Thị Hoàng</t>
  </si>
  <si>
    <t>14CC020021</t>
  </si>
  <si>
    <t>14CC100044</t>
  </si>
  <si>
    <t>Nguyễn Đắc</t>
  </si>
  <si>
    <t>13CC060107</t>
  </si>
  <si>
    <t>28/10/95</t>
  </si>
  <si>
    <t>vắng thi</t>
  </si>
  <si>
    <t>07/06/94</t>
  </si>
  <si>
    <t>Đà Nẵng, ngày        tháng        năm 2016</t>
  </si>
  <si>
    <t>KẾT QUẢ ĐIỂM THI SÁT HẠCH CHUẨN ĐẦU RA VỀ TIN HỌC ỨNG DỤNG TRÌNH ĐỘ B</t>
  </si>
  <si>
    <t>Đà Nẵng, ngày        tháng       năm 2016</t>
  </si>
  <si>
    <t>Bằng
 số</t>
  </si>
  <si>
    <t>KẾT QUẢ ĐIỂM THI SÁT HẠCH CHUẨN ĐẦU RA VỀ 
TIN HỌC ỨNG DỤNG TRÌNH ĐỘ B</t>
  </si>
  <si>
    <t xml:space="preserve">     Người đọc điểm</t>
  </si>
  <si>
    <t>14C01.3</t>
  </si>
  <si>
    <t>14C06.1</t>
  </si>
  <si>
    <t>14C01.5</t>
  </si>
  <si>
    <t>Quảng Bình</t>
  </si>
  <si>
    <t>Phú Yên</t>
  </si>
  <si>
    <t>14C01.1</t>
  </si>
  <si>
    <t>14C01.4</t>
  </si>
  <si>
    <t>14CC010003</t>
  </si>
  <si>
    <t>Bùi Thị</t>
  </si>
  <si>
    <t>Cẩm</t>
  </si>
  <si>
    <t>14CC010204</t>
  </si>
  <si>
    <t>Nguyễn Thị Vân</t>
  </si>
  <si>
    <t>14CC010153</t>
  </si>
  <si>
    <t>Cành</t>
  </si>
  <si>
    <t>Chi</t>
  </si>
  <si>
    <t>14CC010103</t>
  </si>
  <si>
    <t>Trần Thị Kim</t>
  </si>
  <si>
    <t>14CC010156</t>
  </si>
  <si>
    <t>14C01.2</t>
  </si>
  <si>
    <t>Nguyễn Thị Bích</t>
  </si>
  <si>
    <t>Nguyễn Thị Thanh</t>
  </si>
  <si>
    <t>14CC010206</t>
  </si>
  <si>
    <t>Trương Công</t>
  </si>
  <si>
    <t>Định</t>
  </si>
  <si>
    <t>14C06.2</t>
  </si>
  <si>
    <t>14CC060006</t>
  </si>
  <si>
    <t>Đông</t>
  </si>
  <si>
    <t>14CC010007</t>
  </si>
  <si>
    <t>Nguyễn Thị Phương</t>
  </si>
  <si>
    <t>14CC060009</t>
  </si>
  <si>
    <t>Mai Thị</t>
  </si>
  <si>
    <t>Giang</t>
  </si>
  <si>
    <t>Lê Thị Thu</t>
  </si>
  <si>
    <t>14C09</t>
  </si>
  <si>
    <t>Hải</t>
  </si>
  <si>
    <t>14CC040001</t>
  </si>
  <si>
    <t>Trịnh Đình</t>
  </si>
  <si>
    <t>14C04</t>
  </si>
  <si>
    <t>14CC010113</t>
  </si>
  <si>
    <t>Hiền</t>
  </si>
  <si>
    <t>14CC010210</t>
  </si>
  <si>
    <t>Trần Thị Mỹ</t>
  </si>
  <si>
    <t>13CC040018</t>
  </si>
  <si>
    <t>Trần Ngọc</t>
  </si>
  <si>
    <t>Hiển</t>
  </si>
  <si>
    <t>23/11/95</t>
  </si>
  <si>
    <t>14CC010015</t>
  </si>
  <si>
    <t>Hoa</t>
  </si>
  <si>
    <t>Phạm Thị</t>
  </si>
  <si>
    <t>14CC010116</t>
  </si>
  <si>
    <t>Mai Thị Bích</t>
  </si>
  <si>
    <t>Hòa</t>
  </si>
  <si>
    <t>13CC040020</t>
  </si>
  <si>
    <t>Đặng Thị Khánh</t>
  </si>
  <si>
    <t>Hoài</t>
  </si>
  <si>
    <t>23/08/95</t>
  </si>
  <si>
    <t>14CC010117</t>
  </si>
  <si>
    <t>Lê Thanh</t>
  </si>
  <si>
    <t>Hoàng</t>
  </si>
  <si>
    <t>14CC010213</t>
  </si>
  <si>
    <t>Đặng Hoàng</t>
  </si>
  <si>
    <t>Hoanh</t>
  </si>
  <si>
    <t>Đoàn Thị</t>
  </si>
  <si>
    <t>Hồng</t>
  </si>
  <si>
    <t>14CC010214</t>
  </si>
  <si>
    <t>14CC010118</t>
  </si>
  <si>
    <t>Phạm Ngọc</t>
  </si>
  <si>
    <t>Hùng</t>
  </si>
  <si>
    <t>Hương</t>
  </si>
  <si>
    <t>14CC010061</t>
  </si>
  <si>
    <t>Nguyễn Thị Quỳnh</t>
  </si>
  <si>
    <t>14CC010219</t>
  </si>
  <si>
    <t>Hường</t>
  </si>
  <si>
    <t>14CC010165</t>
  </si>
  <si>
    <t>Khả</t>
  </si>
  <si>
    <t>14CC010166</t>
  </si>
  <si>
    <t>Lê Xuân</t>
  </si>
  <si>
    <t>Khải</t>
  </si>
  <si>
    <t>14CC010021</t>
  </si>
  <si>
    <t>Lê Văn</t>
  </si>
  <si>
    <t>Kiều</t>
  </si>
  <si>
    <t>Trần Thị Bích</t>
  </si>
  <si>
    <t>14CC010221</t>
  </si>
  <si>
    <t>14CC010222</t>
  </si>
  <si>
    <t>Nguyễn Thanh</t>
  </si>
  <si>
    <t>Long</t>
  </si>
  <si>
    <t>14CC060017</t>
  </si>
  <si>
    <t>Trần Văn</t>
  </si>
  <si>
    <t>14CC010223</t>
  </si>
  <si>
    <t>Lý Trần Thị Ngọc</t>
  </si>
  <si>
    <t>14CC010068</t>
  </si>
  <si>
    <t>Trương Thị Như</t>
  </si>
  <si>
    <t>Huỳnh Thị Mỹ</t>
  </si>
  <si>
    <t>Huỳnh Văn</t>
  </si>
  <si>
    <t>Mỹ</t>
  </si>
  <si>
    <t>14CC060070</t>
  </si>
  <si>
    <t>Nam</t>
  </si>
  <si>
    <t>14CC010175</t>
  </si>
  <si>
    <t>Phạm Thị Phương</t>
  </si>
  <si>
    <t>14CC060022</t>
  </si>
  <si>
    <t>Nguyên</t>
  </si>
  <si>
    <t>Đồng Nai</t>
  </si>
  <si>
    <t>Nguyễn Thị Hồng</t>
  </si>
  <si>
    <t>Nguyễn Thị Cẩm</t>
  </si>
  <si>
    <t>14CC010134</t>
  </si>
  <si>
    <t>Phan Thị Yến</t>
  </si>
  <si>
    <t>14CC010135</t>
  </si>
  <si>
    <t>Nhiều</t>
  </si>
  <si>
    <t>14CC010029</t>
  </si>
  <si>
    <t>Đỗ Thị Hồng</t>
  </si>
  <si>
    <t>14CC090006</t>
  </si>
  <si>
    <t>14CC060074</t>
  </si>
  <si>
    <t>14CC060075</t>
  </si>
  <si>
    <t>Nhứt</t>
  </si>
  <si>
    <t>14CC090007</t>
  </si>
  <si>
    <t>Đặng Thị</t>
  </si>
  <si>
    <t>Nữ</t>
  </si>
  <si>
    <t>14CC010136</t>
  </si>
  <si>
    <t>14CC060076</t>
  </si>
  <si>
    <t>Nguyễn Thị Kiêm</t>
  </si>
  <si>
    <t>14CC060026</t>
  </si>
  <si>
    <t>Nguyễn Thị Tú</t>
  </si>
  <si>
    <t>14CC010079</t>
  </si>
  <si>
    <t>14CC010183</t>
  </si>
  <si>
    <t>Phụng</t>
  </si>
  <si>
    <t>12C2030036</t>
  </si>
  <si>
    <t>20/07/93</t>
  </si>
  <si>
    <t>14CC060078</t>
  </si>
  <si>
    <t>14CC060079</t>
  </si>
  <si>
    <t>Đặng Thị Hồng</t>
  </si>
  <si>
    <t>14CC090008</t>
  </si>
  <si>
    <t>14CC010233</t>
  </si>
  <si>
    <t>Đặng Mậu</t>
  </si>
  <si>
    <t>Quang</t>
  </si>
  <si>
    <t>14CC010184</t>
  </si>
  <si>
    <t>Huỳnh Thị Kiều</t>
  </si>
  <si>
    <t>14CC010138</t>
  </si>
  <si>
    <t>Tần Xuân</t>
  </si>
  <si>
    <t>Quốc</t>
  </si>
  <si>
    <t>14CC060082</t>
  </si>
  <si>
    <t>Lê Thị Nhật</t>
  </si>
  <si>
    <t>Quyên</t>
  </si>
  <si>
    <t>14CC010081</t>
  </si>
  <si>
    <t>Trương Thị</t>
  </si>
  <si>
    <t>Sáu</t>
  </si>
  <si>
    <t>14CC060036</t>
  </si>
  <si>
    <t>Trần Thị Thủy</t>
  </si>
  <si>
    <t>Thanh</t>
  </si>
  <si>
    <t>14CC060084</t>
  </si>
  <si>
    <t>Trương Văn</t>
  </si>
  <si>
    <t>14CC010188</t>
  </si>
  <si>
    <t>14CC060038</t>
  </si>
  <si>
    <t>Đào Thị Ngọc</t>
  </si>
  <si>
    <t>Thi</t>
  </si>
  <si>
    <t>14CC010036</t>
  </si>
  <si>
    <t>Thiện</t>
  </si>
  <si>
    <t>13CC060047</t>
  </si>
  <si>
    <t xml:space="preserve">Đỗ Thị Phương </t>
  </si>
  <si>
    <t>09/08/95</t>
  </si>
  <si>
    <t>14CC010084</t>
  </si>
  <si>
    <t>Phan</t>
  </si>
  <si>
    <t>Thống</t>
  </si>
  <si>
    <t>Thu</t>
  </si>
  <si>
    <t>14CC060039</t>
  </si>
  <si>
    <t>14CC090010</t>
  </si>
  <si>
    <t>Thư</t>
  </si>
  <si>
    <t>14CC010085</t>
  </si>
  <si>
    <t>Phan Thị Minh</t>
  </si>
  <si>
    <t>14CC010143</t>
  </si>
  <si>
    <t>Trần Thị Minh</t>
  </si>
  <si>
    <t>14CC010086</t>
  </si>
  <si>
    <t>Nguyễn Thị Sơn</t>
  </si>
  <si>
    <t>Thử</t>
  </si>
  <si>
    <t>14CC010087</t>
  </si>
  <si>
    <t>14CC060088</t>
  </si>
  <si>
    <t>14CC060089</t>
  </si>
  <si>
    <t>Võ Thị Kim</t>
  </si>
  <si>
    <t>14CC010192</t>
  </si>
  <si>
    <t>Võ Thị Thanh</t>
  </si>
  <si>
    <t>14CC010089</t>
  </si>
  <si>
    <t>14CC060091</t>
  </si>
  <si>
    <t>Trương Phương</t>
  </si>
  <si>
    <t>14CC010244</t>
  </si>
  <si>
    <t>Võ Thị Thu</t>
  </si>
  <si>
    <t>14CC010044</t>
  </si>
  <si>
    <t>Tôn Thất Nhật</t>
  </si>
  <si>
    <t>Tiến</t>
  </si>
  <si>
    <t>14CC010245</t>
  </si>
  <si>
    <t>Tin</t>
  </si>
  <si>
    <t>14CC010147</t>
  </si>
  <si>
    <t>Võ Thị Yên</t>
  </si>
  <si>
    <t>Tỉnh</t>
  </si>
  <si>
    <t>14CC010090</t>
  </si>
  <si>
    <t>Võ Văn</t>
  </si>
  <si>
    <t>Toàn</t>
  </si>
  <si>
    <t>14CC010091</t>
  </si>
  <si>
    <t>Phan Thị Ngọc</t>
  </si>
  <si>
    <t>Trâm</t>
  </si>
  <si>
    <t>14CC090011</t>
  </si>
  <si>
    <t>Trang</t>
  </si>
  <si>
    <t>14CC010094</t>
  </si>
  <si>
    <t>Lê Minh</t>
  </si>
  <si>
    <t>Trí</t>
  </si>
  <si>
    <t>14CC010095</t>
  </si>
  <si>
    <t>Triều</t>
  </si>
  <si>
    <t>13CC040051</t>
  </si>
  <si>
    <t>14CC060093</t>
  </si>
  <si>
    <t>Ngô Thùy</t>
  </si>
  <si>
    <t>14CC010047</t>
  </si>
  <si>
    <t>Phan Thị Kiều</t>
  </si>
  <si>
    <t>14CC040010</t>
  </si>
  <si>
    <t>Trần Thị Tuyết</t>
  </si>
  <si>
    <t>14CC060044</t>
  </si>
  <si>
    <t>Trúc</t>
  </si>
  <si>
    <t>14CC010247</t>
  </si>
  <si>
    <t>Huỳnh Thị Thảo</t>
  </si>
  <si>
    <t>Trung</t>
  </si>
  <si>
    <t>14CC060046</t>
  </si>
  <si>
    <t>Tùng</t>
  </si>
  <si>
    <t>14CC060047</t>
  </si>
  <si>
    <t>Tý</t>
  </si>
  <si>
    <t>14CC090013</t>
  </si>
  <si>
    <t>Nguyễn Thị Tố</t>
  </si>
  <si>
    <t>14CC010049</t>
  </si>
  <si>
    <t>14CC060048</t>
  </si>
  <si>
    <t>14CC060049</t>
  </si>
  <si>
    <t>14CC060096</t>
  </si>
  <si>
    <t>Nguyễn Thị Trúc</t>
  </si>
  <si>
    <t>14CC010149</t>
  </si>
  <si>
    <t>Nguyễn Thị Tường</t>
  </si>
  <si>
    <t>14CC010098</t>
  </si>
  <si>
    <t>Vương</t>
  </si>
  <si>
    <t>T001</t>
  </si>
  <si>
    <t>T002</t>
  </si>
  <si>
    <t>T003</t>
  </si>
  <si>
    <t>T004</t>
  </si>
  <si>
    <t>T005</t>
  </si>
  <si>
    <t>T006</t>
  </si>
  <si>
    <t>T007</t>
  </si>
  <si>
    <t>T008</t>
  </si>
  <si>
    <t>T009</t>
  </si>
  <si>
    <t>T010</t>
  </si>
  <si>
    <t>T011</t>
  </si>
  <si>
    <t>T012</t>
  </si>
  <si>
    <t>T013</t>
  </si>
  <si>
    <t>T014</t>
  </si>
  <si>
    <t>T015</t>
  </si>
  <si>
    <t>T016</t>
  </si>
  <si>
    <t>T017</t>
  </si>
  <si>
    <t>T018</t>
  </si>
  <si>
    <t>T019</t>
  </si>
  <si>
    <t>T020</t>
  </si>
  <si>
    <t>T021</t>
  </si>
  <si>
    <t>T022</t>
  </si>
  <si>
    <t>T023</t>
  </si>
  <si>
    <t>T024</t>
  </si>
  <si>
    <t>T025</t>
  </si>
  <si>
    <t>T026</t>
  </si>
  <si>
    <t>T027</t>
  </si>
  <si>
    <t>T028</t>
  </si>
  <si>
    <t>T029</t>
  </si>
  <si>
    <t>T030</t>
  </si>
  <si>
    <t>T031</t>
  </si>
  <si>
    <t>T032</t>
  </si>
  <si>
    <t>T033</t>
  </si>
  <si>
    <t>T034</t>
  </si>
  <si>
    <t>T035</t>
  </si>
  <si>
    <t>T036</t>
  </si>
  <si>
    <t>T037</t>
  </si>
  <si>
    <t>T038</t>
  </si>
  <si>
    <t>T039</t>
  </si>
  <si>
    <t>T040</t>
  </si>
  <si>
    <t>T041</t>
  </si>
  <si>
    <t>T042</t>
  </si>
  <si>
    <t>T043</t>
  </si>
  <si>
    <t>T044</t>
  </si>
  <si>
    <t>T045</t>
  </si>
  <si>
    <t>T046</t>
  </si>
  <si>
    <t>T047</t>
  </si>
  <si>
    <t>T048</t>
  </si>
  <si>
    <t>T049</t>
  </si>
  <si>
    <t>T050</t>
  </si>
  <si>
    <t>T051</t>
  </si>
  <si>
    <t>T052</t>
  </si>
  <si>
    <t>T053</t>
  </si>
  <si>
    <t>T054</t>
  </si>
  <si>
    <t>T055</t>
  </si>
  <si>
    <t>T056</t>
  </si>
  <si>
    <t>T057</t>
  </si>
  <si>
    <t>T058</t>
  </si>
  <si>
    <t>T059</t>
  </si>
  <si>
    <t>T060</t>
  </si>
  <si>
    <t>T061</t>
  </si>
  <si>
    <t>T062</t>
  </si>
  <si>
    <t>T063</t>
  </si>
  <si>
    <t>T064</t>
  </si>
  <si>
    <t>T065</t>
  </si>
  <si>
    <t>T066</t>
  </si>
  <si>
    <t>T067</t>
  </si>
  <si>
    <t>T068</t>
  </si>
  <si>
    <t>T069</t>
  </si>
  <si>
    <t>T070</t>
  </si>
  <si>
    <t>T071</t>
  </si>
  <si>
    <t>T072</t>
  </si>
  <si>
    <t>T073</t>
  </si>
  <si>
    <t>T074</t>
  </si>
  <si>
    <t>T075</t>
  </si>
  <si>
    <t>T076</t>
  </si>
  <si>
    <t>T077</t>
  </si>
  <si>
    <t>T078</t>
  </si>
  <si>
    <t>T079</t>
  </si>
  <si>
    <t>T080</t>
  </si>
  <si>
    <t>T081</t>
  </si>
  <si>
    <t>T082</t>
  </si>
  <si>
    <t>T083</t>
  </si>
  <si>
    <t>T084</t>
  </si>
  <si>
    <t>T085</t>
  </si>
  <si>
    <t>T086</t>
  </si>
  <si>
    <t>T087</t>
  </si>
  <si>
    <t>T088</t>
  </si>
  <si>
    <t>T089</t>
  </si>
  <si>
    <t>T090</t>
  </si>
  <si>
    <t>T091</t>
  </si>
  <si>
    <t>T092</t>
  </si>
  <si>
    <t>T093</t>
  </si>
  <si>
    <t>T094</t>
  </si>
  <si>
    <t>T095</t>
  </si>
  <si>
    <t>T096</t>
  </si>
  <si>
    <t>T097</t>
  </si>
  <si>
    <t>T098</t>
  </si>
  <si>
    <t>T099</t>
  </si>
  <si>
    <t>T100</t>
  </si>
  <si>
    <t>T101</t>
  </si>
  <si>
    <t>T102</t>
  </si>
  <si>
    <t>T103</t>
  </si>
  <si>
    <t>T104</t>
  </si>
  <si>
    <t>T105</t>
  </si>
  <si>
    <t>T106</t>
  </si>
  <si>
    <t>T107</t>
  </si>
  <si>
    <t>T108</t>
  </si>
  <si>
    <t>T109</t>
  </si>
  <si>
    <t>T110</t>
  </si>
  <si>
    <t>T111</t>
  </si>
  <si>
    <t>13CC040028</t>
  </si>
  <si>
    <t xml:space="preserve">Nguyễn Thanh </t>
  </si>
  <si>
    <t>22/11/95</t>
  </si>
  <si>
    <t>13CC010166</t>
  </si>
  <si>
    <t>Út</t>
  </si>
  <si>
    <t>10/07/94</t>
  </si>
  <si>
    <t>1.</t>
  </si>
  <si>
    <t>Ở bảng tổng hợp kết quả: Xếp tăng dần hoặc giảm dần theo tiêu chí nào đó rồi mới nhập điểm bảo lưu</t>
  </si>
  <si>
    <t>Sau khi nhập điểm bảo lưu không nên xếp tăng hoặc giảm dần nữa.</t>
  </si>
  <si>
    <t>2.</t>
  </si>
  <si>
    <t>Nhập danh sách vào trong bảng kết quả. Copy danh sách thi lý thuyết dán vào Sheet HP LT</t>
  </si>
  <si>
    <t>Copy danh sách thi thực hành dán vào Sheet HP TH</t>
  </si>
  <si>
    <t>3.</t>
  </si>
  <si>
    <t>Sheet Tổng hợp kết quả, HP LT, HP TH: trước khi in chọn bộ lọc rồi Bỏ nút chọn Blank</t>
  </si>
  <si>
    <t xml:space="preserve">4. </t>
  </si>
  <si>
    <t>Sheet CN đạt chuẩn, KCN đạt chuẩn: trước khi in chọn bộ lọc rồi bỏ chọn #N/A và Blank</t>
  </si>
  <si>
    <t xml:space="preserve">Sheet Blưu: trước khi in chọn bộ lọc #N/A và Blank; sau đó nhập tháng bảo lưu kết quả rồi in </t>
  </si>
  <si>
    <t>Đà Nẵng, ngày     tháng       năm 2016</t>
  </si>
  <si>
    <t>vắng</t>
  </si>
  <si>
    <t>Lê Thị Anh Thư</t>
  </si>
  <si>
    <t>Tổng số sinh viên không đạt chuẩn đầu ra về Tin ứng dụng trình độ B:</t>
  </si>
  <si>
    <t>9/2015</t>
  </si>
  <si>
    <t>11/2015</t>
  </si>
  <si>
    <t>01/2016</t>
  </si>
  <si>
    <t>-</t>
  </si>
  <si>
    <t>14CC020006</t>
  </si>
  <si>
    <t>Đinh Thị Kim</t>
  </si>
  <si>
    <t>Hạnh</t>
  </si>
  <si>
    <t>05/10/96</t>
  </si>
  <si>
    <t>13CC010165</t>
  </si>
  <si>
    <t xml:space="preserve">Trương Quang </t>
  </si>
  <si>
    <t>Tín</t>
  </si>
  <si>
    <t>07/05/95</t>
  </si>
  <si>
    <t>Khóa thi sát hạch tháng 9/2016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</si>
  <si>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</si>
  <si>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</si>
  <si>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</si>
  <si>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</si>
  <si>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</si>
  <si>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</si>
  <si>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</si>
  <si>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</si>
  <si>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</si>
  <si>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</si>
  <si>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</si>
  <si>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</si>
  <si>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</si>
  <si>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</si>
  <si>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</si>
  <si>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</si>
  <si>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</si>
  <si>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</si>
  <si>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</si>
  <si>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</si>
  <si>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</si>
  <si>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</si>
  <si>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</si>
  <si>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</si>
  <si>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</si>
  <si>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</si>
  <si>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</si>
  <si>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</si>
  <si>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</si>
  <si>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</si>
  <si>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</si>
  <si>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</si>
  <si>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</si>
  <si>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</si>
  <si>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</si>
  <si>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</si>
  <si>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</si>
  <si>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</si>
  <si>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</si>
  <si>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</si>
  <si>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</si>
  <si>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</si>
  <si>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</si>
  <si>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</si>
  <si>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</si>
  <si>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</si>
  <si>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</si>
  <si>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</si>
  <si>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Khóa thi tháng 9/2016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</si>
  <si>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</si>
  <si>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Trung bình</t>
  </si>
  <si>
    <t>Khá</t>
  </si>
  <si>
    <t>Giỏi</t>
  </si>
  <si>
    <t xml:space="preserve"> HIỆU TRƯỞNG</t>
  </si>
  <si>
    <t>HIỆU TRƯỞNG</t>
  </si>
  <si>
    <t>(đã ký)</t>
  </si>
  <si>
    <t>Đỗ Chí Thịnh</t>
  </si>
  <si>
    <t>(Kèm theo Quyết định số: 1074 /QĐ-TCĐLTTP-TTĐT ký ngày 30 /9 /2016)</t>
  </si>
  <si>
    <t>DANH SÁCH SINH VIÊN KHÔNG ĐƯỢC CÔNG NHẬN ĐẠT CHUẨN ĐẦU RA VỀ TIN HỌC ỨNG DỤNG TRÌNH ĐỘ B</t>
  </si>
  <si>
    <t>(Kèm theo Quyết định số: 1074 /QĐ-TCĐLTTP-TTĐT ký ngày  30 /9 /2016)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</si>
</sst>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#,##0.0"/>
    <numFmt numFmtId="165" formatCode="dd/mm/yy"/>
    <numFmt numFmtId="166" formatCode="0.0_);\(0.0\)"/>
    <numFmt numFmtId="167" formatCode="0.0"/>
    <numFmt numFmtId="168" formatCode="\$#,##0\ ;\(\$#,##0\)"/>
    <numFmt numFmtId="169" formatCode="dd\/mm\/yy"/>
    <numFmt numFmtId="170" formatCode="_(* #,##0.0_);_(* \(#,##0.0\);_(* &quot;-&quot;?_);_(@_)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sz val="14"/>
      <name val="Times New Roman"/>
      <family val="1"/>
      <charset val="163"/>
    </font>
    <font>
      <sz val="14"/>
      <name val="Times New Roman"/>
      <family val="1"/>
      <charset val="163"/>
    </font>
    <font>
      <sz val="13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  <charset val="163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  <charset val="163"/>
    </font>
    <font>
      <b/>
      <i/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i/>
      <sz val="13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i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8" fillId="0" borderId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  <xf numFmtId="0" fontId="1" fillId="0" borderId="0"/>
  </cellStyleXfs>
  <cellXfs count="270">
    <xf numFmtId="0" fontId="0" fillId="0" borderId="0" xfId="0"/>
    <xf numFmtId="0" fontId="6" fillId="0" borderId="0" xfId="2" applyFont="1" applyFill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164" fontId="5" fillId="0" borderId="0" xfId="2" applyNumberFormat="1" applyFont="1" applyAlignment="1">
      <alignment vertical="center"/>
    </xf>
    <xf numFmtId="164" fontId="6" fillId="0" borderId="0" xfId="2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164" fontId="3" fillId="0" borderId="0" xfId="2" applyNumberFormat="1" applyFont="1" applyAlignment="1">
      <alignment vertical="center"/>
    </xf>
    <xf numFmtId="4" fontId="6" fillId="0" borderId="10" xfId="3" quotePrefix="1" applyNumberFormat="1" applyFont="1" applyFill="1" applyBorder="1" applyAlignment="1">
      <alignment horizontal="center" vertical="center"/>
    </xf>
    <xf numFmtId="164" fontId="6" fillId="0" borderId="10" xfId="3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3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10" fontId="6" fillId="0" borderId="0" xfId="2" applyNumberFormat="1" applyFont="1" applyAlignment="1">
      <alignment vertical="center"/>
    </xf>
    <xf numFmtId="164" fontId="13" fillId="0" borderId="0" xfId="2" applyNumberFormat="1" applyFont="1" applyAlignment="1">
      <alignment vertical="center"/>
    </xf>
    <xf numFmtId="0" fontId="6" fillId="0" borderId="0" xfId="2" applyFont="1" applyAlignment="1">
      <alignment horizontal="left" vertical="center"/>
    </xf>
    <xf numFmtId="10" fontId="5" fillId="0" borderId="0" xfId="2" applyNumberFormat="1" applyFont="1" applyAlignment="1">
      <alignment horizontal="center" vertical="center"/>
    </xf>
    <xf numFmtId="10" fontId="13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10" fontId="13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16" fillId="0" borderId="0" xfId="0" applyFont="1" applyAlignment="1">
      <alignment vertical="center"/>
    </xf>
    <xf numFmtId="165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5" fontId="21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5" fontId="26" fillId="0" borderId="0" xfId="0" applyNumberFormat="1" applyFont="1" applyAlignment="1">
      <alignment horizontal="center" vertical="center"/>
    </xf>
    <xf numFmtId="0" fontId="25" fillId="0" borderId="0" xfId="2" applyFont="1" applyAlignment="1">
      <alignment vertical="center"/>
    </xf>
    <xf numFmtId="0" fontId="4" fillId="0" borderId="0" xfId="2" quotePrefix="1" applyFont="1" applyAlignment="1">
      <alignment vertical="center"/>
    </xf>
    <xf numFmtId="3" fontId="25" fillId="0" borderId="0" xfId="2" applyNumberFormat="1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6" fillId="0" borderId="0" xfId="2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/>
    <xf numFmtId="0" fontId="20" fillId="0" borderId="0" xfId="0" applyFont="1" applyFill="1" applyBorder="1"/>
    <xf numFmtId="169" fontId="16" fillId="0" borderId="0" xfId="0" quotePrefix="1" applyNumberFormat="1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1" fillId="0" borderId="0" xfId="0" applyFont="1" applyAlignment="1">
      <alignment vertical="center"/>
    </xf>
    <xf numFmtId="165" fontId="31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166" fontId="6" fillId="0" borderId="10" xfId="2" applyNumberFormat="1" applyFont="1" applyFill="1" applyBorder="1" applyAlignment="1">
      <alignment horizontal="center" vertical="center"/>
    </xf>
    <xf numFmtId="170" fontId="6" fillId="0" borderId="10" xfId="3" applyNumberFormat="1" applyFont="1" applyFill="1" applyBorder="1" applyAlignment="1">
      <alignment horizontal="center" vertical="center"/>
    </xf>
    <xf numFmtId="0" fontId="29" fillId="0" borderId="0" xfId="2" applyFont="1" applyAlignment="1">
      <alignment horizontal="left" vertical="center"/>
    </xf>
    <xf numFmtId="165" fontId="25" fillId="0" borderId="11" xfId="1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164" fontId="5" fillId="0" borderId="6" xfId="2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4" fontId="6" fillId="0" borderId="0" xfId="1" applyNumberFormat="1" applyFont="1" applyFill="1" applyAlignment="1">
      <alignment horizontal="center" vertical="center"/>
    </xf>
    <xf numFmtId="43" fontId="6" fillId="0" borderId="0" xfId="1" applyNumberFormat="1" applyFont="1" applyFill="1" applyAlignment="1">
      <alignment horizontal="center" vertical="center"/>
    </xf>
    <xf numFmtId="164" fontId="6" fillId="0" borderId="0" xfId="2" applyNumberFormat="1" applyFont="1" applyFill="1" applyAlignment="1">
      <alignment vertical="center"/>
    </xf>
    <xf numFmtId="0" fontId="6" fillId="0" borderId="11" xfId="0" applyFont="1" applyBorder="1" applyAlignment="1">
      <alignment horizontal="center"/>
    </xf>
    <xf numFmtId="0" fontId="32" fillId="0" borderId="0" xfId="0" applyFont="1" applyAlignment="1">
      <alignment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Protection="1">
      <protection locked="0"/>
    </xf>
    <xf numFmtId="0" fontId="11" fillId="0" borderId="0" xfId="2" applyFont="1" applyAlignme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7" fillId="0" borderId="13" xfId="0" applyFont="1" applyBorder="1"/>
    <xf numFmtId="165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65" fontId="25" fillId="0" borderId="11" xfId="1" quotePrefix="1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Border="1"/>
    <xf numFmtId="0" fontId="6" fillId="0" borderId="15" xfId="0" applyFont="1" applyBorder="1"/>
    <xf numFmtId="0" fontId="7" fillId="0" borderId="16" xfId="0" applyFont="1" applyBorder="1"/>
    <xf numFmtId="165" fontId="6" fillId="0" borderId="14" xfId="0" applyNumberFormat="1" applyFont="1" applyBorder="1" applyAlignment="1">
      <alignment horizontal="center"/>
    </xf>
    <xf numFmtId="0" fontId="6" fillId="2" borderId="12" xfId="0" applyFont="1" applyFill="1" applyBorder="1" applyProtection="1">
      <protection locked="0"/>
    </xf>
    <xf numFmtId="0" fontId="7" fillId="2" borderId="13" xfId="0" applyFont="1" applyFill="1" applyBorder="1" applyProtection="1">
      <protection locked="0"/>
    </xf>
    <xf numFmtId="165" fontId="25" fillId="2" borderId="11" xfId="1" applyNumberFormat="1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horizontal="left"/>
    </xf>
    <xf numFmtId="165" fontId="25" fillId="0" borderId="10" xfId="1" applyNumberFormat="1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Protection="1">
      <protection locked="0"/>
    </xf>
    <xf numFmtId="0" fontId="7" fillId="0" borderId="18" xfId="0" applyFont="1" applyBorder="1" applyProtection="1">
      <protection locked="0"/>
    </xf>
    <xf numFmtId="167" fontId="19" fillId="0" borderId="10" xfId="9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167" fontId="19" fillId="0" borderId="11" xfId="9" applyNumberFormat="1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5" fillId="0" borderId="6" xfId="2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167" fontId="16" fillId="0" borderId="0" xfId="9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165" fontId="6" fillId="0" borderId="0" xfId="2" applyNumberFormat="1" applyFont="1" applyFill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  <xf numFmtId="165" fontId="5" fillId="0" borderId="0" xfId="1" applyNumberFormat="1" applyFont="1" applyFill="1" applyAlignment="1">
      <alignment horizontal="center" vertical="center"/>
    </xf>
    <xf numFmtId="165" fontId="6" fillId="0" borderId="0" xfId="2" applyNumberFormat="1" applyFont="1" applyAlignment="1">
      <alignment horizontal="center" vertical="center"/>
    </xf>
    <xf numFmtId="165" fontId="13" fillId="0" borderId="0" xfId="2" applyNumberFormat="1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/>
    <xf numFmtId="0" fontId="6" fillId="0" borderId="14" xfId="0" applyFont="1" applyBorder="1" applyAlignment="1">
      <alignment vertical="center"/>
    </xf>
    <xf numFmtId="10" fontId="5" fillId="0" borderId="0" xfId="2" applyNumberFormat="1" applyFont="1" applyAlignment="1">
      <alignment vertical="center"/>
    </xf>
    <xf numFmtId="1" fontId="5" fillId="0" borderId="0" xfId="2" applyNumberFormat="1" applyFont="1" applyAlignment="1">
      <alignment horizontal="center" vertical="center"/>
    </xf>
    <xf numFmtId="1" fontId="13" fillId="0" borderId="0" xfId="2" applyNumberFormat="1" applyFont="1" applyAlignment="1">
      <alignment horizontal="center" vertical="center"/>
    </xf>
    <xf numFmtId="9" fontId="6" fillId="0" borderId="0" xfId="2" applyNumberFormat="1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166" fontId="6" fillId="0" borderId="11" xfId="2" applyNumberFormat="1" applyFont="1" applyFill="1" applyBorder="1" applyAlignment="1">
      <alignment horizontal="center" vertical="center"/>
    </xf>
    <xf numFmtId="4" fontId="6" fillId="0" borderId="11" xfId="3" quotePrefix="1" applyNumberFormat="1" applyFont="1" applyFill="1" applyBorder="1" applyAlignment="1">
      <alignment horizontal="center" vertical="center"/>
    </xf>
    <xf numFmtId="164" fontId="6" fillId="0" borderId="11" xfId="3" applyNumberFormat="1" applyFont="1" applyFill="1" applyBorder="1" applyAlignment="1">
      <alignment horizontal="center" vertical="center"/>
    </xf>
    <xf numFmtId="170" fontId="6" fillId="0" borderId="11" xfId="3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6" fontId="6" fillId="0" borderId="14" xfId="2" applyNumberFormat="1" applyFont="1" applyFill="1" applyBorder="1" applyAlignment="1">
      <alignment horizontal="center" vertical="center"/>
    </xf>
    <xf numFmtId="4" fontId="6" fillId="0" borderId="14" xfId="3" quotePrefix="1" applyNumberFormat="1" applyFont="1" applyFill="1" applyBorder="1" applyAlignment="1">
      <alignment horizontal="center" vertical="center"/>
    </xf>
    <xf numFmtId="164" fontId="6" fillId="0" borderId="14" xfId="3" applyNumberFormat="1" applyFont="1" applyFill="1" applyBorder="1" applyAlignment="1">
      <alignment horizontal="center" vertical="center"/>
    </xf>
    <xf numFmtId="170" fontId="6" fillId="0" borderId="14" xfId="3" applyNumberFormat="1" applyFont="1" applyFill="1" applyBorder="1" applyAlignment="1">
      <alignment horizontal="center" vertical="center"/>
    </xf>
    <xf numFmtId="1" fontId="5" fillId="0" borderId="0" xfId="2" applyNumberFormat="1" applyFont="1" applyAlignment="1">
      <alignment vertical="center"/>
    </xf>
    <xf numFmtId="165" fontId="25" fillId="0" borderId="14" xfId="1" applyNumberFormat="1" applyFont="1" applyFill="1" applyBorder="1" applyAlignment="1" applyProtection="1">
      <alignment horizontal="center" vertical="center"/>
      <protection hidden="1"/>
    </xf>
    <xf numFmtId="0" fontId="33" fillId="0" borderId="0" xfId="2" applyFont="1" applyAlignment="1">
      <alignment horizontal="left" vertical="center"/>
    </xf>
    <xf numFmtId="165" fontId="4" fillId="0" borderId="0" xfId="2" applyNumberFormat="1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167" fontId="19" fillId="0" borderId="0" xfId="9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1" fontId="6" fillId="0" borderId="0" xfId="2" applyNumberFormat="1" applyFont="1" applyAlignment="1">
      <alignment horizontal="center" vertical="center"/>
    </xf>
    <xf numFmtId="10" fontId="6" fillId="0" borderId="0" xfId="2" applyNumberFormat="1" applyFont="1" applyAlignment="1">
      <alignment horizontal="center" vertical="center"/>
    </xf>
    <xf numFmtId="0" fontId="10" fillId="0" borderId="0" xfId="2" applyFont="1" applyFill="1" applyAlignment="1">
      <alignment vertical="center"/>
    </xf>
    <xf numFmtId="165" fontId="6" fillId="0" borderId="11" xfId="0" quotePrefix="1" applyNumberFormat="1" applyFont="1" applyBorder="1" applyAlignment="1">
      <alignment horizontal="center"/>
    </xf>
    <xf numFmtId="0" fontId="6" fillId="0" borderId="19" xfId="0" applyFont="1" applyBorder="1"/>
    <xf numFmtId="0" fontId="6" fillId="2" borderId="11" xfId="0" applyFont="1" applyFill="1" applyBorder="1"/>
    <xf numFmtId="0" fontId="6" fillId="2" borderId="11" xfId="0" applyFont="1" applyFill="1" applyBorder="1" applyAlignment="1">
      <alignment vertical="center"/>
    </xf>
    <xf numFmtId="0" fontId="6" fillId="0" borderId="14" xfId="0" applyFont="1" applyBorder="1" applyAlignment="1"/>
    <xf numFmtId="0" fontId="6" fillId="0" borderId="20" xfId="0" applyFont="1" applyBorder="1"/>
    <xf numFmtId="0" fontId="9" fillId="0" borderId="15" xfId="0" applyFont="1" applyBorder="1" applyAlignment="1">
      <alignment horizontal="center" vertical="center"/>
    </xf>
    <xf numFmtId="167" fontId="19" fillId="0" borderId="14" xfId="9" applyNumberFormat="1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16" fillId="0" borderId="11" xfId="0" applyFont="1" applyBorder="1"/>
    <xf numFmtId="0" fontId="16" fillId="0" borderId="12" xfId="0" applyFont="1" applyBorder="1" applyProtection="1">
      <protection locked="0"/>
    </xf>
    <xf numFmtId="0" fontId="20" fillId="0" borderId="13" xfId="0" applyFont="1" applyBorder="1" applyProtection="1">
      <protection locked="0"/>
    </xf>
    <xf numFmtId="0" fontId="38" fillId="0" borderId="0" xfId="0" applyFont="1" applyAlignment="1">
      <alignment vertical="center"/>
    </xf>
    <xf numFmtId="0" fontId="5" fillId="0" borderId="0" xfId="2" applyFont="1" applyAlignment="1">
      <alignment horizontal="left" vertical="center"/>
    </xf>
    <xf numFmtId="0" fontId="10" fillId="0" borderId="0" xfId="2" applyFont="1" applyFill="1" applyAlignment="1">
      <alignment horizontal="center" vertical="center" wrapText="1"/>
    </xf>
    <xf numFmtId="0" fontId="3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6" fillId="0" borderId="12" xfId="0" applyFont="1" applyBorder="1"/>
    <xf numFmtId="0" fontId="20" fillId="0" borderId="13" xfId="0" applyFont="1" applyBorder="1"/>
    <xf numFmtId="165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/>
    <xf numFmtId="165" fontId="16" fillId="0" borderId="11" xfId="1" applyNumberFormat="1" applyFont="1" applyFill="1" applyBorder="1" applyAlignment="1" applyProtection="1">
      <alignment horizontal="center" vertical="center"/>
      <protection hidden="1"/>
    </xf>
    <xf numFmtId="165" fontId="16" fillId="0" borderId="11" xfId="0" quotePrefix="1" applyNumberFormat="1" applyFont="1" applyBorder="1" applyAlignment="1">
      <alignment horizontal="center"/>
    </xf>
    <xf numFmtId="165" fontId="16" fillId="0" borderId="11" xfId="1" quotePrefix="1" applyNumberFormat="1" applyFont="1" applyFill="1" applyBorder="1" applyAlignment="1" applyProtection="1">
      <alignment horizontal="center" vertical="center"/>
      <protection hidden="1"/>
    </xf>
    <xf numFmtId="165" fontId="16" fillId="0" borderId="14" xfId="1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>
      <alignment vertical="center"/>
    </xf>
    <xf numFmtId="164" fontId="5" fillId="0" borderId="2" xfId="2" applyNumberFormat="1" applyFont="1" applyFill="1" applyBorder="1" applyAlignment="1">
      <alignment horizontal="center" vertical="center" wrapText="1"/>
    </xf>
    <xf numFmtId="164" fontId="5" fillId="0" borderId="3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1" fillId="0" borderId="0" xfId="2" applyFont="1" applyAlignment="1">
      <alignment horizontal="center"/>
    </xf>
    <xf numFmtId="164" fontId="11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7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7" xfId="2" applyFont="1" applyFill="1" applyBorder="1" applyAlignment="1">
      <alignment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164" fontId="5" fillId="0" borderId="7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10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165" fontId="30" fillId="0" borderId="7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</cellXfs>
  <cellStyles count="10">
    <cellStyle name="Comma0" xfId="4"/>
    <cellStyle name="Currency0" xfId="5"/>
    <cellStyle name="Date" xfId="6"/>
    <cellStyle name="Fixed" xfId="7"/>
    <cellStyle name="Normal" xfId="0" builtinId="0"/>
    <cellStyle name="Normal 2" xfId="1"/>
    <cellStyle name="Normal 3" xfId="8"/>
    <cellStyle name="Normal 4" xfId="9"/>
    <cellStyle name="Normal_Bien ban hoi phach" xfId="3"/>
    <cellStyle name="Normal_Danh sach trung tuyen CDLT 20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431328</xdr:colOff>
      <xdr:row>3</xdr:row>
      <xdr:rowOff>21981</xdr:rowOff>
    </xdr:from>
    <xdr:to>
      <xdr:col>2</xdr:col>
      <xdr:colOff>1237289</xdr:colOff>
      <xdr:row>3</xdr:row>
      <xdr:rowOff>23569</xdr:rowOff>
    </xdr:to>
    <xdr:cxnSp macro="">
      <xdr:nvCxnSpPr>
        <xdr:cNvPr id="3" name="Straight Connector 2"/>
        <xdr:cNvCxnSpPr/>
      </xdr:nvCxnSpPr>
      <xdr:spPr>
        <a:xfrm>
          <a:off x="781776" y="642005"/>
          <a:ext cx="805961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89858</xdr:colOff>
      <xdr:row>2</xdr:row>
      <xdr:rowOff>44929</xdr:rowOff>
    </xdr:from>
    <xdr:to>
      <xdr:col>10</xdr:col>
      <xdr:colOff>440306</xdr:colOff>
      <xdr:row>2</xdr:row>
      <xdr:rowOff>46517</xdr:rowOff>
    </xdr:to>
    <xdr:cxnSp macro="">
      <xdr:nvCxnSpPr>
        <xdr:cNvPr id="6" name="Straight Connector 5"/>
        <xdr:cNvCxnSpPr/>
      </xdr:nvCxnSpPr>
      <xdr:spPr>
        <a:xfrm>
          <a:off x="4978160" y="458278"/>
          <a:ext cx="1716297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503526</xdr:colOff>
      <xdr:row>3</xdr:row>
      <xdr:rowOff>43295</xdr:rowOff>
    </xdr:from>
    <xdr:to>
      <xdr:col>3</xdr:col>
      <xdr:colOff>92220</xdr:colOff>
      <xdr:row>3</xdr:row>
      <xdr:rowOff>44883</xdr:rowOff>
    </xdr:to>
    <xdr:cxnSp macro="">
      <xdr:nvCxnSpPr>
        <xdr:cNvPr id="6" name="Straight Connector 5"/>
        <xdr:cNvCxnSpPr/>
      </xdr:nvCxnSpPr>
      <xdr:spPr>
        <a:xfrm>
          <a:off x="1798926" y="643370"/>
          <a:ext cx="95076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957695</xdr:colOff>
      <xdr:row>2</xdr:row>
      <xdr:rowOff>54120</xdr:rowOff>
    </xdr:from>
    <xdr:to>
      <xdr:col>9</xdr:col>
      <xdr:colOff>102610</xdr:colOff>
      <xdr:row>2</xdr:row>
      <xdr:rowOff>55708</xdr:rowOff>
    </xdr:to>
    <xdr:cxnSp macro="">
      <xdr:nvCxnSpPr>
        <xdr:cNvPr id="9" name="Straight Connector 8"/>
        <xdr:cNvCxnSpPr/>
      </xdr:nvCxnSpPr>
      <xdr:spPr>
        <a:xfrm>
          <a:off x="3881870" y="454170"/>
          <a:ext cx="164999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377406</xdr:colOff>
      <xdr:row>3</xdr:row>
      <xdr:rowOff>26958</xdr:rowOff>
    </xdr:from>
    <xdr:to>
      <xdr:col>2</xdr:col>
      <xdr:colOff>1204104</xdr:colOff>
      <xdr:row>3</xdr:row>
      <xdr:rowOff>28546</xdr:rowOff>
    </xdr:to>
    <xdr:cxnSp macro="">
      <xdr:nvCxnSpPr>
        <xdr:cNvPr id="3" name="Straight Connector 2"/>
        <xdr:cNvCxnSpPr/>
      </xdr:nvCxnSpPr>
      <xdr:spPr>
        <a:xfrm>
          <a:off x="682925" y="620024"/>
          <a:ext cx="826698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120056</xdr:colOff>
      <xdr:row>2</xdr:row>
      <xdr:rowOff>32017</xdr:rowOff>
    </xdr:from>
    <xdr:to>
      <xdr:col>9</xdr:col>
      <xdr:colOff>456233</xdr:colOff>
      <xdr:row>2</xdr:row>
      <xdr:rowOff>33605</xdr:rowOff>
    </xdr:to>
    <xdr:cxnSp macro="">
      <xdr:nvCxnSpPr>
        <xdr:cNvPr id="6" name="Straight Connector 5"/>
        <xdr:cNvCxnSpPr/>
      </xdr:nvCxnSpPr>
      <xdr:spPr>
        <a:xfrm>
          <a:off x="4058123" y="432227"/>
          <a:ext cx="176892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1"/>
  <sheetViews>
    <sheetView topLeftCell="A10" workbookViewId="0">
      <selection activeCell="C34" sqref="C34"/>
    </sheetView>
  </sheetViews>
  <sheetFormatPr defaultRowHeight="18" customHeight="1"/>
  <cols>
    <col min="1" max="1" width="9.140625" style="48"/>
    <col min="2" max="2" width="9.140625" style="47"/>
    <col min="3" max="3" width="18.28515625" style="48" bestFit="1" customWidth="1"/>
    <col min="4" max="258" width="9.140625" style="48"/>
    <col min="259" max="259" width="18.28515625" style="48" bestFit="1" customWidth="1"/>
    <col min="260" max="514" width="9.140625" style="48"/>
    <col min="515" max="515" width="18.28515625" style="48" bestFit="1" customWidth="1"/>
    <col min="516" max="770" width="9.140625" style="48"/>
    <col min="771" max="771" width="18.28515625" style="48" bestFit="1" customWidth="1"/>
    <col min="772" max="1026" width="9.140625" style="48"/>
    <col min="1027" max="1027" width="18.28515625" style="48" bestFit="1" customWidth="1"/>
    <col min="1028" max="1282" width="9.140625" style="48"/>
    <col min="1283" max="1283" width="18.28515625" style="48" bestFit="1" customWidth="1"/>
    <col min="1284" max="1538" width="9.140625" style="48"/>
    <col min="1539" max="1539" width="18.28515625" style="48" bestFit="1" customWidth="1"/>
    <col min="1540" max="1794" width="9.140625" style="48"/>
    <col min="1795" max="1795" width="18.28515625" style="48" bestFit="1" customWidth="1"/>
    <col min="1796" max="2050" width="9.140625" style="48"/>
    <col min="2051" max="2051" width="18.28515625" style="48" bestFit="1" customWidth="1"/>
    <col min="2052" max="2306" width="9.140625" style="48"/>
    <col min="2307" max="2307" width="18.28515625" style="48" bestFit="1" customWidth="1"/>
    <col min="2308" max="2562" width="9.140625" style="48"/>
    <col min="2563" max="2563" width="18.28515625" style="48" bestFit="1" customWidth="1"/>
    <col min="2564" max="2818" width="9.140625" style="48"/>
    <col min="2819" max="2819" width="18.28515625" style="48" bestFit="1" customWidth="1"/>
    <col min="2820" max="3074" width="9.140625" style="48"/>
    <col min="3075" max="3075" width="18.28515625" style="48" bestFit="1" customWidth="1"/>
    <col min="3076" max="3330" width="9.140625" style="48"/>
    <col min="3331" max="3331" width="18.28515625" style="48" bestFit="1" customWidth="1"/>
    <col min="3332" max="3586" width="9.140625" style="48"/>
    <col min="3587" max="3587" width="18.28515625" style="48" bestFit="1" customWidth="1"/>
    <col min="3588" max="3842" width="9.140625" style="48"/>
    <col min="3843" max="3843" width="18.28515625" style="48" bestFit="1" customWidth="1"/>
    <col min="3844" max="4098" width="9.140625" style="48"/>
    <col min="4099" max="4099" width="18.28515625" style="48" bestFit="1" customWidth="1"/>
    <col min="4100" max="4354" width="9.140625" style="48"/>
    <col min="4355" max="4355" width="18.28515625" style="48" bestFit="1" customWidth="1"/>
    <col min="4356" max="4610" width="9.140625" style="48"/>
    <col min="4611" max="4611" width="18.28515625" style="48" bestFit="1" customWidth="1"/>
    <col min="4612" max="4866" width="9.140625" style="48"/>
    <col min="4867" max="4867" width="18.28515625" style="48" bestFit="1" customWidth="1"/>
    <col min="4868" max="5122" width="9.140625" style="48"/>
    <col min="5123" max="5123" width="18.28515625" style="48" bestFit="1" customWidth="1"/>
    <col min="5124" max="5378" width="9.140625" style="48"/>
    <col min="5379" max="5379" width="18.28515625" style="48" bestFit="1" customWidth="1"/>
    <col min="5380" max="5634" width="9.140625" style="48"/>
    <col min="5635" max="5635" width="18.28515625" style="48" bestFit="1" customWidth="1"/>
    <col min="5636" max="5890" width="9.140625" style="48"/>
    <col min="5891" max="5891" width="18.28515625" style="48" bestFit="1" customWidth="1"/>
    <col min="5892" max="6146" width="9.140625" style="48"/>
    <col min="6147" max="6147" width="18.28515625" style="48" bestFit="1" customWidth="1"/>
    <col min="6148" max="6402" width="9.140625" style="48"/>
    <col min="6403" max="6403" width="18.28515625" style="48" bestFit="1" customWidth="1"/>
    <col min="6404" max="6658" width="9.140625" style="48"/>
    <col min="6659" max="6659" width="18.28515625" style="48" bestFit="1" customWidth="1"/>
    <col min="6660" max="6914" width="9.140625" style="48"/>
    <col min="6915" max="6915" width="18.28515625" style="48" bestFit="1" customWidth="1"/>
    <col min="6916" max="7170" width="9.140625" style="48"/>
    <col min="7171" max="7171" width="18.28515625" style="48" bestFit="1" customWidth="1"/>
    <col min="7172" max="7426" width="9.140625" style="48"/>
    <col min="7427" max="7427" width="18.28515625" style="48" bestFit="1" customWidth="1"/>
    <col min="7428" max="7682" width="9.140625" style="48"/>
    <col min="7683" max="7683" width="18.28515625" style="48" bestFit="1" customWidth="1"/>
    <col min="7684" max="7938" width="9.140625" style="48"/>
    <col min="7939" max="7939" width="18.28515625" style="48" bestFit="1" customWidth="1"/>
    <col min="7940" max="8194" width="9.140625" style="48"/>
    <col min="8195" max="8195" width="18.28515625" style="48" bestFit="1" customWidth="1"/>
    <col min="8196" max="8450" width="9.140625" style="48"/>
    <col min="8451" max="8451" width="18.28515625" style="48" bestFit="1" customWidth="1"/>
    <col min="8452" max="8706" width="9.140625" style="48"/>
    <col min="8707" max="8707" width="18.28515625" style="48" bestFit="1" customWidth="1"/>
    <col min="8708" max="8962" width="9.140625" style="48"/>
    <col min="8963" max="8963" width="18.28515625" style="48" bestFit="1" customWidth="1"/>
    <col min="8964" max="9218" width="9.140625" style="48"/>
    <col min="9219" max="9219" width="18.28515625" style="48" bestFit="1" customWidth="1"/>
    <col min="9220" max="9474" width="9.140625" style="48"/>
    <col min="9475" max="9475" width="18.28515625" style="48" bestFit="1" customWidth="1"/>
    <col min="9476" max="9730" width="9.140625" style="48"/>
    <col min="9731" max="9731" width="18.28515625" style="48" bestFit="1" customWidth="1"/>
    <col min="9732" max="9986" width="9.140625" style="48"/>
    <col min="9987" max="9987" width="18.28515625" style="48" bestFit="1" customWidth="1"/>
    <col min="9988" max="10242" width="9.140625" style="48"/>
    <col min="10243" max="10243" width="18.28515625" style="48" bestFit="1" customWidth="1"/>
    <col min="10244" max="10498" width="9.140625" style="48"/>
    <col min="10499" max="10499" width="18.28515625" style="48" bestFit="1" customWidth="1"/>
    <col min="10500" max="10754" width="9.140625" style="48"/>
    <col min="10755" max="10755" width="18.28515625" style="48" bestFit="1" customWidth="1"/>
    <col min="10756" max="11010" width="9.140625" style="48"/>
    <col min="11011" max="11011" width="18.28515625" style="48" bestFit="1" customWidth="1"/>
    <col min="11012" max="11266" width="9.140625" style="48"/>
    <col min="11267" max="11267" width="18.28515625" style="48" bestFit="1" customWidth="1"/>
    <col min="11268" max="11522" width="9.140625" style="48"/>
    <col min="11523" max="11523" width="18.28515625" style="48" bestFit="1" customWidth="1"/>
    <col min="11524" max="11778" width="9.140625" style="48"/>
    <col min="11779" max="11779" width="18.28515625" style="48" bestFit="1" customWidth="1"/>
    <col min="11780" max="12034" width="9.140625" style="48"/>
    <col min="12035" max="12035" width="18.28515625" style="48" bestFit="1" customWidth="1"/>
    <col min="12036" max="12290" width="9.140625" style="48"/>
    <col min="12291" max="12291" width="18.28515625" style="48" bestFit="1" customWidth="1"/>
    <col min="12292" max="12546" width="9.140625" style="48"/>
    <col min="12547" max="12547" width="18.28515625" style="48" bestFit="1" customWidth="1"/>
    <col min="12548" max="12802" width="9.140625" style="48"/>
    <col min="12803" max="12803" width="18.28515625" style="48" bestFit="1" customWidth="1"/>
    <col min="12804" max="13058" width="9.140625" style="48"/>
    <col min="13059" max="13059" width="18.28515625" style="48" bestFit="1" customWidth="1"/>
    <col min="13060" max="13314" width="9.140625" style="48"/>
    <col min="13315" max="13315" width="18.28515625" style="48" bestFit="1" customWidth="1"/>
    <col min="13316" max="13570" width="9.140625" style="48"/>
    <col min="13571" max="13571" width="18.28515625" style="48" bestFit="1" customWidth="1"/>
    <col min="13572" max="13826" width="9.140625" style="48"/>
    <col min="13827" max="13827" width="18.28515625" style="48" bestFit="1" customWidth="1"/>
    <col min="13828" max="14082" width="9.140625" style="48"/>
    <col min="14083" max="14083" width="18.28515625" style="48" bestFit="1" customWidth="1"/>
    <col min="14084" max="14338" width="9.140625" style="48"/>
    <col min="14339" max="14339" width="18.28515625" style="48" bestFit="1" customWidth="1"/>
    <col min="14340" max="14594" width="9.140625" style="48"/>
    <col min="14595" max="14595" width="18.28515625" style="48" bestFit="1" customWidth="1"/>
    <col min="14596" max="14850" width="9.140625" style="48"/>
    <col min="14851" max="14851" width="18.28515625" style="48" bestFit="1" customWidth="1"/>
    <col min="14852" max="15106" width="9.140625" style="48"/>
    <col min="15107" max="15107" width="18.28515625" style="48" bestFit="1" customWidth="1"/>
    <col min="15108" max="15362" width="9.140625" style="48"/>
    <col min="15363" max="15363" width="18.28515625" style="48" bestFit="1" customWidth="1"/>
    <col min="15364" max="15618" width="9.140625" style="48"/>
    <col min="15619" max="15619" width="18.28515625" style="48" bestFit="1" customWidth="1"/>
    <col min="15620" max="15874" width="9.140625" style="48"/>
    <col min="15875" max="15875" width="18.28515625" style="48" bestFit="1" customWidth="1"/>
    <col min="15876" max="16130" width="9.140625" style="48"/>
    <col min="16131" max="16131" width="18.28515625" style="48" bestFit="1" customWidth="1"/>
    <col min="16132" max="16384" width="9.140625" style="48"/>
  </cols>
  <sheetData>
    <row r="1" spans="2:3" ht="18" customHeight="1">
      <c r="B1" s="47">
        <v>0</v>
      </c>
      <c r="C1" s="48" t="s">
        <v>88</v>
      </c>
    </row>
    <row r="2" spans="2:3" ht="18" customHeight="1">
      <c r="B2" s="47">
        <v>0.25</v>
      </c>
      <c r="C2" s="48" t="s">
        <v>89</v>
      </c>
    </row>
    <row r="3" spans="2:3" ht="18" customHeight="1">
      <c r="B3" s="47">
        <v>0.5</v>
      </c>
      <c r="C3" s="48" t="s">
        <v>90</v>
      </c>
    </row>
    <row r="4" spans="2:3" ht="18" customHeight="1">
      <c r="B4" s="47">
        <v>0.75</v>
      </c>
      <c r="C4" s="48" t="s">
        <v>91</v>
      </c>
    </row>
    <row r="5" spans="2:3" ht="18" customHeight="1">
      <c r="B5" s="47">
        <v>1</v>
      </c>
      <c r="C5" s="48" t="s">
        <v>92</v>
      </c>
    </row>
    <row r="6" spans="2:3" ht="18" customHeight="1">
      <c r="B6" s="47">
        <v>1.25</v>
      </c>
      <c r="C6" s="48" t="s">
        <v>93</v>
      </c>
    </row>
    <row r="7" spans="2:3" ht="18" customHeight="1">
      <c r="B7" s="47">
        <v>1.5</v>
      </c>
      <c r="C7" s="48" t="s">
        <v>94</v>
      </c>
    </row>
    <row r="8" spans="2:3" ht="18" customHeight="1">
      <c r="B8" s="47">
        <v>1.75</v>
      </c>
      <c r="C8" s="48" t="s">
        <v>95</v>
      </c>
    </row>
    <row r="9" spans="2:3" ht="18" customHeight="1">
      <c r="B9" s="47">
        <v>2</v>
      </c>
      <c r="C9" s="48" t="s">
        <v>96</v>
      </c>
    </row>
    <row r="10" spans="2:3" ht="18" customHeight="1">
      <c r="B10" s="47">
        <v>2.25</v>
      </c>
      <c r="C10" s="48" t="s">
        <v>97</v>
      </c>
    </row>
    <row r="11" spans="2:3" ht="18" customHeight="1">
      <c r="B11" s="47">
        <v>2.5</v>
      </c>
      <c r="C11" s="48" t="s">
        <v>98</v>
      </c>
    </row>
    <row r="12" spans="2:3" ht="18" customHeight="1">
      <c r="B12" s="47">
        <v>2.75</v>
      </c>
      <c r="C12" s="48" t="s">
        <v>99</v>
      </c>
    </row>
    <row r="13" spans="2:3" ht="18" customHeight="1">
      <c r="B13" s="47">
        <v>3</v>
      </c>
      <c r="C13" s="48" t="s">
        <v>100</v>
      </c>
    </row>
    <row r="14" spans="2:3" ht="18" customHeight="1">
      <c r="B14" s="47">
        <v>3.25</v>
      </c>
      <c r="C14" s="48" t="s">
        <v>101</v>
      </c>
    </row>
    <row r="15" spans="2:3" ht="18" customHeight="1">
      <c r="B15" s="47">
        <v>3.5</v>
      </c>
      <c r="C15" s="48" t="s">
        <v>102</v>
      </c>
    </row>
    <row r="16" spans="2:3" ht="18" customHeight="1">
      <c r="B16" s="47">
        <v>3.75</v>
      </c>
      <c r="C16" s="48" t="s">
        <v>103</v>
      </c>
    </row>
    <row r="17" spans="2:3" ht="18" customHeight="1">
      <c r="B17" s="47">
        <v>4</v>
      </c>
      <c r="C17" s="48" t="s">
        <v>104</v>
      </c>
    </row>
    <row r="18" spans="2:3" ht="18" customHeight="1">
      <c r="B18" s="47">
        <v>4.25</v>
      </c>
      <c r="C18" s="48" t="s">
        <v>105</v>
      </c>
    </row>
    <row r="19" spans="2:3" ht="18" customHeight="1">
      <c r="B19" s="47">
        <v>4.5</v>
      </c>
      <c r="C19" s="48" t="s">
        <v>106</v>
      </c>
    </row>
    <row r="20" spans="2:3" ht="18" customHeight="1">
      <c r="B20" s="47">
        <v>4.75</v>
      </c>
      <c r="C20" s="48" t="s">
        <v>107</v>
      </c>
    </row>
    <row r="21" spans="2:3" ht="18" customHeight="1">
      <c r="B21" s="47">
        <v>5</v>
      </c>
      <c r="C21" s="48" t="s">
        <v>108</v>
      </c>
    </row>
    <row r="22" spans="2:3" ht="18" customHeight="1">
      <c r="B22" s="47">
        <v>5.25</v>
      </c>
      <c r="C22" s="48" t="s">
        <v>109</v>
      </c>
    </row>
    <row r="23" spans="2:3" ht="18" customHeight="1">
      <c r="B23" s="47">
        <v>5.5</v>
      </c>
      <c r="C23" s="48" t="s">
        <v>110</v>
      </c>
    </row>
    <row r="24" spans="2:3" ht="18" customHeight="1">
      <c r="B24" s="47">
        <v>5.75</v>
      </c>
      <c r="C24" s="48" t="s">
        <v>111</v>
      </c>
    </row>
    <row r="25" spans="2:3" ht="18" customHeight="1">
      <c r="B25" s="47">
        <v>6</v>
      </c>
      <c r="C25" s="48" t="s">
        <v>112</v>
      </c>
    </row>
    <row r="26" spans="2:3" ht="18" customHeight="1">
      <c r="B26" s="47">
        <v>6.25</v>
      </c>
      <c r="C26" s="48" t="s">
        <v>113</v>
      </c>
    </row>
    <row r="27" spans="2:3" ht="18" customHeight="1">
      <c r="B27" s="47">
        <v>6.5</v>
      </c>
      <c r="C27" s="48" t="s">
        <v>114</v>
      </c>
    </row>
    <row r="28" spans="2:3" ht="18" customHeight="1">
      <c r="B28" s="47">
        <v>6.75</v>
      </c>
      <c r="C28" s="48" t="s">
        <v>115</v>
      </c>
    </row>
    <row r="29" spans="2:3" ht="18" customHeight="1">
      <c r="B29" s="47">
        <v>7</v>
      </c>
      <c r="C29" s="48" t="s">
        <v>116</v>
      </c>
    </row>
    <row r="30" spans="2:3" ht="18" customHeight="1">
      <c r="B30" s="47">
        <v>7.25</v>
      </c>
      <c r="C30" s="48" t="s">
        <v>117</v>
      </c>
    </row>
    <row r="31" spans="2:3" ht="18" customHeight="1">
      <c r="B31" s="47">
        <v>7.5</v>
      </c>
      <c r="C31" s="48" t="s">
        <v>118</v>
      </c>
    </row>
    <row r="32" spans="2:3" ht="18" customHeight="1">
      <c r="B32" s="47">
        <v>7.75</v>
      </c>
      <c r="C32" s="48" t="s">
        <v>119</v>
      </c>
    </row>
    <row r="33" spans="2:3" ht="18" customHeight="1">
      <c r="B33" s="47">
        <v>8</v>
      </c>
      <c r="C33" s="48" t="s">
        <v>120</v>
      </c>
    </row>
    <row r="34" spans="2:3" ht="18" customHeight="1">
      <c r="B34" s="47">
        <v>8.25</v>
      </c>
      <c r="C34" s="48" t="s">
        <v>121</v>
      </c>
    </row>
    <row r="35" spans="2:3" ht="18" customHeight="1">
      <c r="B35" s="47">
        <v>8.5</v>
      </c>
      <c r="C35" s="48" t="s">
        <v>122</v>
      </c>
    </row>
    <row r="36" spans="2:3" ht="18" customHeight="1">
      <c r="B36" s="47">
        <v>8.75</v>
      </c>
      <c r="C36" s="48" t="s">
        <v>123</v>
      </c>
    </row>
    <row r="37" spans="2:3" ht="18" customHeight="1">
      <c r="B37" s="47">
        <v>9</v>
      </c>
      <c r="C37" s="48" t="s">
        <v>124</v>
      </c>
    </row>
    <row r="38" spans="2:3" ht="18" customHeight="1">
      <c r="B38" s="47">
        <v>9.25</v>
      </c>
      <c r="C38" s="48" t="s">
        <v>125</v>
      </c>
    </row>
    <row r="39" spans="2:3" ht="18" customHeight="1">
      <c r="B39" s="47">
        <v>9.5</v>
      </c>
      <c r="C39" s="48" t="s">
        <v>126</v>
      </c>
    </row>
    <row r="40" spans="2:3" ht="18" customHeight="1">
      <c r="B40" s="47">
        <v>9.75</v>
      </c>
      <c r="C40" s="48" t="s">
        <v>127</v>
      </c>
    </row>
    <row r="41" spans="2:3" ht="18" customHeight="1">
      <c r="B41" s="47">
        <v>10</v>
      </c>
      <c r="C41" s="48" t="s">
        <v>128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zoomScale="106" zoomScaleNormal="106" workbookViewId="0">
      <selection activeCell="L10" sqref="L10"/>
    </sheetView>
  </sheetViews>
  <sheetFormatPr defaultRowHeight="15.75"/>
  <cols>
    <col min="1" max="1" width="6.7109375" style="49" customWidth="1"/>
    <col min="2" max="2" width="1" style="5" hidden="1" customWidth="1"/>
    <col min="3" max="3" width="22.42578125" style="5" customWidth="1"/>
    <col min="4" max="4" width="10.28515625" style="5" customWidth="1"/>
    <col min="5" max="5" width="13.85546875" style="131" customWidth="1"/>
    <col min="6" max="6" width="20.42578125" style="49" customWidth="1"/>
    <col min="7" max="7" width="10.85546875" style="5" customWidth="1"/>
    <col min="8" max="8" width="9" style="5" customWidth="1"/>
    <col min="9" max="9" width="8.5703125" style="5" customWidth="1"/>
    <col min="10" max="10" width="9" style="7" customWidth="1"/>
    <col min="11" max="11" width="0.5703125" style="7" hidden="1" customWidth="1"/>
    <col min="12" max="12" width="14.28515625" style="7" customWidth="1"/>
    <col min="13" max="13" width="6.42578125" style="7" hidden="1" customWidth="1"/>
    <col min="14" max="14" width="6.140625" style="7" hidden="1" customWidth="1"/>
    <col min="15" max="227" width="9.140625" style="5"/>
    <col min="228" max="228" width="5" style="5" customWidth="1"/>
    <col min="229" max="229" width="8" style="5" customWidth="1"/>
    <col min="230" max="230" width="20.42578125" style="5" customWidth="1"/>
    <col min="231" max="231" width="10.140625" style="5" bestFit="1" customWidth="1"/>
    <col min="232" max="232" width="13.42578125" style="5" customWidth="1"/>
    <col min="233" max="233" width="13" style="5" customWidth="1"/>
    <col min="234" max="235" width="9.7109375" style="5" customWidth="1"/>
    <col min="236" max="236" width="10.7109375" style="5" customWidth="1"/>
    <col min="237" max="237" width="10.85546875" style="5" customWidth="1"/>
    <col min="238" max="238" width="12.5703125" style="5" customWidth="1"/>
    <col min="239" max="239" width="14.140625" style="5" customWidth="1"/>
    <col min="240" max="240" width="12.7109375" style="5" customWidth="1"/>
    <col min="241" max="483" width="9.140625" style="5"/>
    <col min="484" max="484" width="5" style="5" customWidth="1"/>
    <col min="485" max="485" width="8" style="5" customWidth="1"/>
    <col min="486" max="486" width="20.42578125" style="5" customWidth="1"/>
    <col min="487" max="487" width="10.140625" style="5" bestFit="1" customWidth="1"/>
    <col min="488" max="488" width="13.42578125" style="5" customWidth="1"/>
    <col min="489" max="489" width="13" style="5" customWidth="1"/>
    <col min="490" max="491" width="9.7109375" style="5" customWidth="1"/>
    <col min="492" max="492" width="10.7109375" style="5" customWidth="1"/>
    <col min="493" max="493" width="10.85546875" style="5" customWidth="1"/>
    <col min="494" max="494" width="12.5703125" style="5" customWidth="1"/>
    <col min="495" max="495" width="14.140625" style="5" customWidth="1"/>
    <col min="496" max="496" width="12.7109375" style="5" customWidth="1"/>
    <col min="497" max="739" width="9.140625" style="5"/>
    <col min="740" max="740" width="5" style="5" customWidth="1"/>
    <col min="741" max="741" width="8" style="5" customWidth="1"/>
    <col min="742" max="742" width="20.42578125" style="5" customWidth="1"/>
    <col min="743" max="743" width="10.140625" style="5" bestFit="1" customWidth="1"/>
    <col min="744" max="744" width="13.42578125" style="5" customWidth="1"/>
    <col min="745" max="745" width="13" style="5" customWidth="1"/>
    <col min="746" max="747" width="9.7109375" style="5" customWidth="1"/>
    <col min="748" max="748" width="10.7109375" style="5" customWidth="1"/>
    <col min="749" max="749" width="10.85546875" style="5" customWidth="1"/>
    <col min="750" max="750" width="12.5703125" style="5" customWidth="1"/>
    <col min="751" max="751" width="14.140625" style="5" customWidth="1"/>
    <col min="752" max="752" width="12.7109375" style="5" customWidth="1"/>
    <col min="753" max="995" width="9.140625" style="5"/>
    <col min="996" max="996" width="5" style="5" customWidth="1"/>
    <col min="997" max="997" width="8" style="5" customWidth="1"/>
    <col min="998" max="998" width="20.42578125" style="5" customWidth="1"/>
    <col min="999" max="999" width="10.140625" style="5" bestFit="1" customWidth="1"/>
    <col min="1000" max="1000" width="13.42578125" style="5" customWidth="1"/>
    <col min="1001" max="1001" width="13" style="5" customWidth="1"/>
    <col min="1002" max="1003" width="9.7109375" style="5" customWidth="1"/>
    <col min="1004" max="1004" width="10.7109375" style="5" customWidth="1"/>
    <col min="1005" max="1005" width="10.85546875" style="5" customWidth="1"/>
    <col min="1006" max="1006" width="12.5703125" style="5" customWidth="1"/>
    <col min="1007" max="1007" width="14.140625" style="5" customWidth="1"/>
    <col min="1008" max="1008" width="12.7109375" style="5" customWidth="1"/>
    <col min="1009" max="1251" width="9.140625" style="5"/>
    <col min="1252" max="1252" width="5" style="5" customWidth="1"/>
    <col min="1253" max="1253" width="8" style="5" customWidth="1"/>
    <col min="1254" max="1254" width="20.42578125" style="5" customWidth="1"/>
    <col min="1255" max="1255" width="10.140625" style="5" bestFit="1" customWidth="1"/>
    <col min="1256" max="1256" width="13.42578125" style="5" customWidth="1"/>
    <col min="1257" max="1257" width="13" style="5" customWidth="1"/>
    <col min="1258" max="1259" width="9.7109375" style="5" customWidth="1"/>
    <col min="1260" max="1260" width="10.7109375" style="5" customWidth="1"/>
    <col min="1261" max="1261" width="10.85546875" style="5" customWidth="1"/>
    <col min="1262" max="1262" width="12.5703125" style="5" customWidth="1"/>
    <col min="1263" max="1263" width="14.140625" style="5" customWidth="1"/>
    <col min="1264" max="1264" width="12.7109375" style="5" customWidth="1"/>
    <col min="1265" max="1507" width="9.140625" style="5"/>
    <col min="1508" max="1508" width="5" style="5" customWidth="1"/>
    <col min="1509" max="1509" width="8" style="5" customWidth="1"/>
    <col min="1510" max="1510" width="20.42578125" style="5" customWidth="1"/>
    <col min="1511" max="1511" width="10.140625" style="5" bestFit="1" customWidth="1"/>
    <col min="1512" max="1512" width="13.42578125" style="5" customWidth="1"/>
    <col min="1513" max="1513" width="13" style="5" customWidth="1"/>
    <col min="1514" max="1515" width="9.7109375" style="5" customWidth="1"/>
    <col min="1516" max="1516" width="10.7109375" style="5" customWidth="1"/>
    <col min="1517" max="1517" width="10.85546875" style="5" customWidth="1"/>
    <col min="1518" max="1518" width="12.5703125" style="5" customWidth="1"/>
    <col min="1519" max="1519" width="14.140625" style="5" customWidth="1"/>
    <col min="1520" max="1520" width="12.7109375" style="5" customWidth="1"/>
    <col min="1521" max="1763" width="9.140625" style="5"/>
    <col min="1764" max="1764" width="5" style="5" customWidth="1"/>
    <col min="1765" max="1765" width="8" style="5" customWidth="1"/>
    <col min="1766" max="1766" width="20.42578125" style="5" customWidth="1"/>
    <col min="1767" max="1767" width="10.140625" style="5" bestFit="1" customWidth="1"/>
    <col min="1768" max="1768" width="13.42578125" style="5" customWidth="1"/>
    <col min="1769" max="1769" width="13" style="5" customWidth="1"/>
    <col min="1770" max="1771" width="9.7109375" style="5" customWidth="1"/>
    <col min="1772" max="1772" width="10.7109375" style="5" customWidth="1"/>
    <col min="1773" max="1773" width="10.85546875" style="5" customWidth="1"/>
    <col min="1774" max="1774" width="12.5703125" style="5" customWidth="1"/>
    <col min="1775" max="1775" width="14.140625" style="5" customWidth="1"/>
    <col min="1776" max="1776" width="12.7109375" style="5" customWidth="1"/>
    <col min="1777" max="2019" width="9.140625" style="5"/>
    <col min="2020" max="2020" width="5" style="5" customWidth="1"/>
    <col min="2021" max="2021" width="8" style="5" customWidth="1"/>
    <col min="2022" max="2022" width="20.42578125" style="5" customWidth="1"/>
    <col min="2023" max="2023" width="10.140625" style="5" bestFit="1" customWidth="1"/>
    <col min="2024" max="2024" width="13.42578125" style="5" customWidth="1"/>
    <col min="2025" max="2025" width="13" style="5" customWidth="1"/>
    <col min="2026" max="2027" width="9.7109375" style="5" customWidth="1"/>
    <col min="2028" max="2028" width="10.7109375" style="5" customWidth="1"/>
    <col min="2029" max="2029" width="10.85546875" style="5" customWidth="1"/>
    <col min="2030" max="2030" width="12.5703125" style="5" customWidth="1"/>
    <col min="2031" max="2031" width="14.140625" style="5" customWidth="1"/>
    <col min="2032" max="2032" width="12.7109375" style="5" customWidth="1"/>
    <col min="2033" max="2275" width="9.140625" style="5"/>
    <col min="2276" max="2276" width="5" style="5" customWidth="1"/>
    <col min="2277" max="2277" width="8" style="5" customWidth="1"/>
    <col min="2278" max="2278" width="20.42578125" style="5" customWidth="1"/>
    <col min="2279" max="2279" width="10.140625" style="5" bestFit="1" customWidth="1"/>
    <col min="2280" max="2280" width="13.42578125" style="5" customWidth="1"/>
    <col min="2281" max="2281" width="13" style="5" customWidth="1"/>
    <col min="2282" max="2283" width="9.7109375" style="5" customWidth="1"/>
    <col min="2284" max="2284" width="10.7109375" style="5" customWidth="1"/>
    <col min="2285" max="2285" width="10.85546875" style="5" customWidth="1"/>
    <col min="2286" max="2286" width="12.5703125" style="5" customWidth="1"/>
    <col min="2287" max="2287" width="14.140625" style="5" customWidth="1"/>
    <col min="2288" max="2288" width="12.7109375" style="5" customWidth="1"/>
    <col min="2289" max="2531" width="9.140625" style="5"/>
    <col min="2532" max="2532" width="5" style="5" customWidth="1"/>
    <col min="2533" max="2533" width="8" style="5" customWidth="1"/>
    <col min="2534" max="2534" width="20.42578125" style="5" customWidth="1"/>
    <col min="2535" max="2535" width="10.140625" style="5" bestFit="1" customWidth="1"/>
    <col min="2536" max="2536" width="13.42578125" style="5" customWidth="1"/>
    <col min="2537" max="2537" width="13" style="5" customWidth="1"/>
    <col min="2538" max="2539" width="9.7109375" style="5" customWidth="1"/>
    <col min="2540" max="2540" width="10.7109375" style="5" customWidth="1"/>
    <col min="2541" max="2541" width="10.85546875" style="5" customWidth="1"/>
    <col min="2542" max="2542" width="12.5703125" style="5" customWidth="1"/>
    <col min="2543" max="2543" width="14.140625" style="5" customWidth="1"/>
    <col min="2544" max="2544" width="12.7109375" style="5" customWidth="1"/>
    <col min="2545" max="2787" width="9.140625" style="5"/>
    <col min="2788" max="2788" width="5" style="5" customWidth="1"/>
    <col min="2789" max="2789" width="8" style="5" customWidth="1"/>
    <col min="2790" max="2790" width="20.42578125" style="5" customWidth="1"/>
    <col min="2791" max="2791" width="10.140625" style="5" bestFit="1" customWidth="1"/>
    <col min="2792" max="2792" width="13.42578125" style="5" customWidth="1"/>
    <col min="2793" max="2793" width="13" style="5" customWidth="1"/>
    <col min="2794" max="2795" width="9.7109375" style="5" customWidth="1"/>
    <col min="2796" max="2796" width="10.7109375" style="5" customWidth="1"/>
    <col min="2797" max="2797" width="10.85546875" style="5" customWidth="1"/>
    <col min="2798" max="2798" width="12.5703125" style="5" customWidth="1"/>
    <col min="2799" max="2799" width="14.140625" style="5" customWidth="1"/>
    <col min="2800" max="2800" width="12.7109375" style="5" customWidth="1"/>
    <col min="2801" max="3043" width="9.140625" style="5"/>
    <col min="3044" max="3044" width="5" style="5" customWidth="1"/>
    <col min="3045" max="3045" width="8" style="5" customWidth="1"/>
    <col min="3046" max="3046" width="20.42578125" style="5" customWidth="1"/>
    <col min="3047" max="3047" width="10.140625" style="5" bestFit="1" customWidth="1"/>
    <col min="3048" max="3048" width="13.42578125" style="5" customWidth="1"/>
    <col min="3049" max="3049" width="13" style="5" customWidth="1"/>
    <col min="3050" max="3051" width="9.7109375" style="5" customWidth="1"/>
    <col min="3052" max="3052" width="10.7109375" style="5" customWidth="1"/>
    <col min="3053" max="3053" width="10.85546875" style="5" customWidth="1"/>
    <col min="3054" max="3054" width="12.5703125" style="5" customWidth="1"/>
    <col min="3055" max="3055" width="14.140625" style="5" customWidth="1"/>
    <col min="3056" max="3056" width="12.7109375" style="5" customWidth="1"/>
    <col min="3057" max="3299" width="9.140625" style="5"/>
    <col min="3300" max="3300" width="5" style="5" customWidth="1"/>
    <col min="3301" max="3301" width="8" style="5" customWidth="1"/>
    <col min="3302" max="3302" width="20.42578125" style="5" customWidth="1"/>
    <col min="3303" max="3303" width="10.140625" style="5" bestFit="1" customWidth="1"/>
    <col min="3304" max="3304" width="13.42578125" style="5" customWidth="1"/>
    <col min="3305" max="3305" width="13" style="5" customWidth="1"/>
    <col min="3306" max="3307" width="9.7109375" style="5" customWidth="1"/>
    <col min="3308" max="3308" width="10.7109375" style="5" customWidth="1"/>
    <col min="3309" max="3309" width="10.85546875" style="5" customWidth="1"/>
    <col min="3310" max="3310" width="12.5703125" style="5" customWidth="1"/>
    <col min="3311" max="3311" width="14.140625" style="5" customWidth="1"/>
    <col min="3312" max="3312" width="12.7109375" style="5" customWidth="1"/>
    <col min="3313" max="3555" width="9.140625" style="5"/>
    <col min="3556" max="3556" width="5" style="5" customWidth="1"/>
    <col min="3557" max="3557" width="8" style="5" customWidth="1"/>
    <col min="3558" max="3558" width="20.42578125" style="5" customWidth="1"/>
    <col min="3559" max="3559" width="10.140625" style="5" bestFit="1" customWidth="1"/>
    <col min="3560" max="3560" width="13.42578125" style="5" customWidth="1"/>
    <col min="3561" max="3561" width="13" style="5" customWidth="1"/>
    <col min="3562" max="3563" width="9.7109375" style="5" customWidth="1"/>
    <col min="3564" max="3564" width="10.7109375" style="5" customWidth="1"/>
    <col min="3565" max="3565" width="10.85546875" style="5" customWidth="1"/>
    <col min="3566" max="3566" width="12.5703125" style="5" customWidth="1"/>
    <col min="3567" max="3567" width="14.140625" style="5" customWidth="1"/>
    <col min="3568" max="3568" width="12.7109375" style="5" customWidth="1"/>
    <col min="3569" max="3811" width="9.140625" style="5"/>
    <col min="3812" max="3812" width="5" style="5" customWidth="1"/>
    <col min="3813" max="3813" width="8" style="5" customWidth="1"/>
    <col min="3814" max="3814" width="20.42578125" style="5" customWidth="1"/>
    <col min="3815" max="3815" width="10.140625" style="5" bestFit="1" customWidth="1"/>
    <col min="3816" max="3816" width="13.42578125" style="5" customWidth="1"/>
    <col min="3817" max="3817" width="13" style="5" customWidth="1"/>
    <col min="3818" max="3819" width="9.7109375" style="5" customWidth="1"/>
    <col min="3820" max="3820" width="10.7109375" style="5" customWidth="1"/>
    <col min="3821" max="3821" width="10.85546875" style="5" customWidth="1"/>
    <col min="3822" max="3822" width="12.5703125" style="5" customWidth="1"/>
    <col min="3823" max="3823" width="14.140625" style="5" customWidth="1"/>
    <col min="3824" max="3824" width="12.7109375" style="5" customWidth="1"/>
    <col min="3825" max="4067" width="9.140625" style="5"/>
    <col min="4068" max="4068" width="5" style="5" customWidth="1"/>
    <col min="4069" max="4069" width="8" style="5" customWidth="1"/>
    <col min="4070" max="4070" width="20.42578125" style="5" customWidth="1"/>
    <col min="4071" max="4071" width="10.140625" style="5" bestFit="1" customWidth="1"/>
    <col min="4072" max="4072" width="13.42578125" style="5" customWidth="1"/>
    <col min="4073" max="4073" width="13" style="5" customWidth="1"/>
    <col min="4074" max="4075" width="9.7109375" style="5" customWidth="1"/>
    <col min="4076" max="4076" width="10.7109375" style="5" customWidth="1"/>
    <col min="4077" max="4077" width="10.85546875" style="5" customWidth="1"/>
    <col min="4078" max="4078" width="12.5703125" style="5" customWidth="1"/>
    <col min="4079" max="4079" width="14.140625" style="5" customWidth="1"/>
    <col min="4080" max="4080" width="12.7109375" style="5" customWidth="1"/>
    <col min="4081" max="4323" width="9.140625" style="5"/>
    <col min="4324" max="4324" width="5" style="5" customWidth="1"/>
    <col min="4325" max="4325" width="8" style="5" customWidth="1"/>
    <col min="4326" max="4326" width="20.42578125" style="5" customWidth="1"/>
    <col min="4327" max="4327" width="10.140625" style="5" bestFit="1" customWidth="1"/>
    <col min="4328" max="4328" width="13.42578125" style="5" customWidth="1"/>
    <col min="4329" max="4329" width="13" style="5" customWidth="1"/>
    <col min="4330" max="4331" width="9.7109375" style="5" customWidth="1"/>
    <col min="4332" max="4332" width="10.7109375" style="5" customWidth="1"/>
    <col min="4333" max="4333" width="10.85546875" style="5" customWidth="1"/>
    <col min="4334" max="4334" width="12.5703125" style="5" customWidth="1"/>
    <col min="4335" max="4335" width="14.140625" style="5" customWidth="1"/>
    <col min="4336" max="4336" width="12.7109375" style="5" customWidth="1"/>
    <col min="4337" max="4579" width="9.140625" style="5"/>
    <col min="4580" max="4580" width="5" style="5" customWidth="1"/>
    <col min="4581" max="4581" width="8" style="5" customWidth="1"/>
    <col min="4582" max="4582" width="20.42578125" style="5" customWidth="1"/>
    <col min="4583" max="4583" width="10.140625" style="5" bestFit="1" customWidth="1"/>
    <col min="4584" max="4584" width="13.42578125" style="5" customWidth="1"/>
    <col min="4585" max="4585" width="13" style="5" customWidth="1"/>
    <col min="4586" max="4587" width="9.7109375" style="5" customWidth="1"/>
    <col min="4588" max="4588" width="10.7109375" style="5" customWidth="1"/>
    <col min="4589" max="4589" width="10.85546875" style="5" customWidth="1"/>
    <col min="4590" max="4590" width="12.5703125" style="5" customWidth="1"/>
    <col min="4591" max="4591" width="14.140625" style="5" customWidth="1"/>
    <col min="4592" max="4592" width="12.7109375" style="5" customWidth="1"/>
    <col min="4593" max="4835" width="9.140625" style="5"/>
    <col min="4836" max="4836" width="5" style="5" customWidth="1"/>
    <col min="4837" max="4837" width="8" style="5" customWidth="1"/>
    <col min="4838" max="4838" width="20.42578125" style="5" customWidth="1"/>
    <col min="4839" max="4839" width="10.140625" style="5" bestFit="1" customWidth="1"/>
    <col min="4840" max="4840" width="13.42578125" style="5" customWidth="1"/>
    <col min="4841" max="4841" width="13" style="5" customWidth="1"/>
    <col min="4842" max="4843" width="9.7109375" style="5" customWidth="1"/>
    <col min="4844" max="4844" width="10.7109375" style="5" customWidth="1"/>
    <col min="4845" max="4845" width="10.85546875" style="5" customWidth="1"/>
    <col min="4846" max="4846" width="12.5703125" style="5" customWidth="1"/>
    <col min="4847" max="4847" width="14.140625" style="5" customWidth="1"/>
    <col min="4848" max="4848" width="12.7109375" style="5" customWidth="1"/>
    <col min="4849" max="5091" width="9.140625" style="5"/>
    <col min="5092" max="5092" width="5" style="5" customWidth="1"/>
    <col min="5093" max="5093" width="8" style="5" customWidth="1"/>
    <col min="5094" max="5094" width="20.42578125" style="5" customWidth="1"/>
    <col min="5095" max="5095" width="10.140625" style="5" bestFit="1" customWidth="1"/>
    <col min="5096" max="5096" width="13.42578125" style="5" customWidth="1"/>
    <col min="5097" max="5097" width="13" style="5" customWidth="1"/>
    <col min="5098" max="5099" width="9.7109375" style="5" customWidth="1"/>
    <col min="5100" max="5100" width="10.7109375" style="5" customWidth="1"/>
    <col min="5101" max="5101" width="10.85546875" style="5" customWidth="1"/>
    <col min="5102" max="5102" width="12.5703125" style="5" customWidth="1"/>
    <col min="5103" max="5103" width="14.140625" style="5" customWidth="1"/>
    <col min="5104" max="5104" width="12.7109375" style="5" customWidth="1"/>
    <col min="5105" max="5347" width="9.140625" style="5"/>
    <col min="5348" max="5348" width="5" style="5" customWidth="1"/>
    <col min="5349" max="5349" width="8" style="5" customWidth="1"/>
    <col min="5350" max="5350" width="20.42578125" style="5" customWidth="1"/>
    <col min="5351" max="5351" width="10.140625" style="5" bestFit="1" customWidth="1"/>
    <col min="5352" max="5352" width="13.42578125" style="5" customWidth="1"/>
    <col min="5353" max="5353" width="13" style="5" customWidth="1"/>
    <col min="5354" max="5355" width="9.7109375" style="5" customWidth="1"/>
    <col min="5356" max="5356" width="10.7109375" style="5" customWidth="1"/>
    <col min="5357" max="5357" width="10.85546875" style="5" customWidth="1"/>
    <col min="5358" max="5358" width="12.5703125" style="5" customWidth="1"/>
    <col min="5359" max="5359" width="14.140625" style="5" customWidth="1"/>
    <col min="5360" max="5360" width="12.7109375" style="5" customWidth="1"/>
    <col min="5361" max="5603" width="9.140625" style="5"/>
    <col min="5604" max="5604" width="5" style="5" customWidth="1"/>
    <col min="5605" max="5605" width="8" style="5" customWidth="1"/>
    <col min="5606" max="5606" width="20.42578125" style="5" customWidth="1"/>
    <col min="5607" max="5607" width="10.140625" style="5" bestFit="1" customWidth="1"/>
    <col min="5608" max="5608" width="13.42578125" style="5" customWidth="1"/>
    <col min="5609" max="5609" width="13" style="5" customWidth="1"/>
    <col min="5610" max="5611" width="9.7109375" style="5" customWidth="1"/>
    <col min="5612" max="5612" width="10.7109375" style="5" customWidth="1"/>
    <col min="5613" max="5613" width="10.85546875" style="5" customWidth="1"/>
    <col min="5614" max="5614" width="12.5703125" style="5" customWidth="1"/>
    <col min="5615" max="5615" width="14.140625" style="5" customWidth="1"/>
    <col min="5616" max="5616" width="12.7109375" style="5" customWidth="1"/>
    <col min="5617" max="5859" width="9.140625" style="5"/>
    <col min="5860" max="5860" width="5" style="5" customWidth="1"/>
    <col min="5861" max="5861" width="8" style="5" customWidth="1"/>
    <col min="5862" max="5862" width="20.42578125" style="5" customWidth="1"/>
    <col min="5863" max="5863" width="10.140625" style="5" bestFit="1" customWidth="1"/>
    <col min="5864" max="5864" width="13.42578125" style="5" customWidth="1"/>
    <col min="5865" max="5865" width="13" style="5" customWidth="1"/>
    <col min="5866" max="5867" width="9.7109375" style="5" customWidth="1"/>
    <col min="5868" max="5868" width="10.7109375" style="5" customWidth="1"/>
    <col min="5869" max="5869" width="10.85546875" style="5" customWidth="1"/>
    <col min="5870" max="5870" width="12.5703125" style="5" customWidth="1"/>
    <col min="5871" max="5871" width="14.140625" style="5" customWidth="1"/>
    <col min="5872" max="5872" width="12.7109375" style="5" customWidth="1"/>
    <col min="5873" max="6115" width="9.140625" style="5"/>
    <col min="6116" max="6116" width="5" style="5" customWidth="1"/>
    <col min="6117" max="6117" width="8" style="5" customWidth="1"/>
    <col min="6118" max="6118" width="20.42578125" style="5" customWidth="1"/>
    <col min="6119" max="6119" width="10.140625" style="5" bestFit="1" customWidth="1"/>
    <col min="6120" max="6120" width="13.42578125" style="5" customWidth="1"/>
    <col min="6121" max="6121" width="13" style="5" customWidth="1"/>
    <col min="6122" max="6123" width="9.7109375" style="5" customWidth="1"/>
    <col min="6124" max="6124" width="10.7109375" style="5" customWidth="1"/>
    <col min="6125" max="6125" width="10.85546875" style="5" customWidth="1"/>
    <col min="6126" max="6126" width="12.5703125" style="5" customWidth="1"/>
    <col min="6127" max="6127" width="14.140625" style="5" customWidth="1"/>
    <col min="6128" max="6128" width="12.7109375" style="5" customWidth="1"/>
    <col min="6129" max="6371" width="9.140625" style="5"/>
    <col min="6372" max="6372" width="5" style="5" customWidth="1"/>
    <col min="6373" max="6373" width="8" style="5" customWidth="1"/>
    <col min="6374" max="6374" width="20.42578125" style="5" customWidth="1"/>
    <col min="6375" max="6375" width="10.140625" style="5" bestFit="1" customWidth="1"/>
    <col min="6376" max="6376" width="13.42578125" style="5" customWidth="1"/>
    <col min="6377" max="6377" width="13" style="5" customWidth="1"/>
    <col min="6378" max="6379" width="9.7109375" style="5" customWidth="1"/>
    <col min="6380" max="6380" width="10.7109375" style="5" customWidth="1"/>
    <col min="6381" max="6381" width="10.85546875" style="5" customWidth="1"/>
    <col min="6382" max="6382" width="12.5703125" style="5" customWidth="1"/>
    <col min="6383" max="6383" width="14.140625" style="5" customWidth="1"/>
    <col min="6384" max="6384" width="12.7109375" style="5" customWidth="1"/>
    <col min="6385" max="6627" width="9.140625" style="5"/>
    <col min="6628" max="6628" width="5" style="5" customWidth="1"/>
    <col min="6629" max="6629" width="8" style="5" customWidth="1"/>
    <col min="6630" max="6630" width="20.42578125" style="5" customWidth="1"/>
    <col min="6631" max="6631" width="10.140625" style="5" bestFit="1" customWidth="1"/>
    <col min="6632" max="6632" width="13.42578125" style="5" customWidth="1"/>
    <col min="6633" max="6633" width="13" style="5" customWidth="1"/>
    <col min="6634" max="6635" width="9.7109375" style="5" customWidth="1"/>
    <col min="6636" max="6636" width="10.7109375" style="5" customWidth="1"/>
    <col min="6637" max="6637" width="10.85546875" style="5" customWidth="1"/>
    <col min="6638" max="6638" width="12.5703125" style="5" customWidth="1"/>
    <col min="6639" max="6639" width="14.140625" style="5" customWidth="1"/>
    <col min="6640" max="6640" width="12.7109375" style="5" customWidth="1"/>
    <col min="6641" max="6883" width="9.140625" style="5"/>
    <col min="6884" max="6884" width="5" style="5" customWidth="1"/>
    <col min="6885" max="6885" width="8" style="5" customWidth="1"/>
    <col min="6886" max="6886" width="20.42578125" style="5" customWidth="1"/>
    <col min="6887" max="6887" width="10.140625" style="5" bestFit="1" customWidth="1"/>
    <col min="6888" max="6888" width="13.42578125" style="5" customWidth="1"/>
    <col min="6889" max="6889" width="13" style="5" customWidth="1"/>
    <col min="6890" max="6891" width="9.7109375" style="5" customWidth="1"/>
    <col min="6892" max="6892" width="10.7109375" style="5" customWidth="1"/>
    <col min="6893" max="6893" width="10.85546875" style="5" customWidth="1"/>
    <col min="6894" max="6894" width="12.5703125" style="5" customWidth="1"/>
    <col min="6895" max="6895" width="14.140625" style="5" customWidth="1"/>
    <col min="6896" max="6896" width="12.7109375" style="5" customWidth="1"/>
    <col min="6897" max="7139" width="9.140625" style="5"/>
    <col min="7140" max="7140" width="5" style="5" customWidth="1"/>
    <col min="7141" max="7141" width="8" style="5" customWidth="1"/>
    <col min="7142" max="7142" width="20.42578125" style="5" customWidth="1"/>
    <col min="7143" max="7143" width="10.140625" style="5" bestFit="1" customWidth="1"/>
    <col min="7144" max="7144" width="13.42578125" style="5" customWidth="1"/>
    <col min="7145" max="7145" width="13" style="5" customWidth="1"/>
    <col min="7146" max="7147" width="9.7109375" style="5" customWidth="1"/>
    <col min="7148" max="7148" width="10.7109375" style="5" customWidth="1"/>
    <col min="7149" max="7149" width="10.85546875" style="5" customWidth="1"/>
    <col min="7150" max="7150" width="12.5703125" style="5" customWidth="1"/>
    <col min="7151" max="7151" width="14.140625" style="5" customWidth="1"/>
    <col min="7152" max="7152" width="12.7109375" style="5" customWidth="1"/>
    <col min="7153" max="7395" width="9.140625" style="5"/>
    <col min="7396" max="7396" width="5" style="5" customWidth="1"/>
    <col min="7397" max="7397" width="8" style="5" customWidth="1"/>
    <col min="7398" max="7398" width="20.42578125" style="5" customWidth="1"/>
    <col min="7399" max="7399" width="10.140625" style="5" bestFit="1" customWidth="1"/>
    <col min="7400" max="7400" width="13.42578125" style="5" customWidth="1"/>
    <col min="7401" max="7401" width="13" style="5" customWidth="1"/>
    <col min="7402" max="7403" width="9.7109375" style="5" customWidth="1"/>
    <col min="7404" max="7404" width="10.7109375" style="5" customWidth="1"/>
    <col min="7405" max="7405" width="10.85546875" style="5" customWidth="1"/>
    <col min="7406" max="7406" width="12.5703125" style="5" customWidth="1"/>
    <col min="7407" max="7407" width="14.140625" style="5" customWidth="1"/>
    <col min="7408" max="7408" width="12.7109375" style="5" customWidth="1"/>
    <col min="7409" max="7651" width="9.140625" style="5"/>
    <col min="7652" max="7652" width="5" style="5" customWidth="1"/>
    <col min="7653" max="7653" width="8" style="5" customWidth="1"/>
    <col min="7654" max="7654" width="20.42578125" style="5" customWidth="1"/>
    <col min="7655" max="7655" width="10.140625" style="5" bestFit="1" customWidth="1"/>
    <col min="7656" max="7656" width="13.42578125" style="5" customWidth="1"/>
    <col min="7657" max="7657" width="13" style="5" customWidth="1"/>
    <col min="7658" max="7659" width="9.7109375" style="5" customWidth="1"/>
    <col min="7660" max="7660" width="10.7109375" style="5" customWidth="1"/>
    <col min="7661" max="7661" width="10.85546875" style="5" customWidth="1"/>
    <col min="7662" max="7662" width="12.5703125" style="5" customWidth="1"/>
    <col min="7663" max="7663" width="14.140625" style="5" customWidth="1"/>
    <col min="7664" max="7664" width="12.7109375" style="5" customWidth="1"/>
    <col min="7665" max="7907" width="9.140625" style="5"/>
    <col min="7908" max="7908" width="5" style="5" customWidth="1"/>
    <col min="7909" max="7909" width="8" style="5" customWidth="1"/>
    <col min="7910" max="7910" width="20.42578125" style="5" customWidth="1"/>
    <col min="7911" max="7911" width="10.140625" style="5" bestFit="1" customWidth="1"/>
    <col min="7912" max="7912" width="13.42578125" style="5" customWidth="1"/>
    <col min="7913" max="7913" width="13" style="5" customWidth="1"/>
    <col min="7914" max="7915" width="9.7109375" style="5" customWidth="1"/>
    <col min="7916" max="7916" width="10.7109375" style="5" customWidth="1"/>
    <col min="7917" max="7917" width="10.85546875" style="5" customWidth="1"/>
    <col min="7918" max="7918" width="12.5703125" style="5" customWidth="1"/>
    <col min="7919" max="7919" width="14.140625" style="5" customWidth="1"/>
    <col min="7920" max="7920" width="12.7109375" style="5" customWidth="1"/>
    <col min="7921" max="8163" width="9.140625" style="5"/>
    <col min="8164" max="8164" width="5" style="5" customWidth="1"/>
    <col min="8165" max="8165" width="8" style="5" customWidth="1"/>
    <col min="8166" max="8166" width="20.42578125" style="5" customWidth="1"/>
    <col min="8167" max="8167" width="10.140625" style="5" bestFit="1" customWidth="1"/>
    <col min="8168" max="8168" width="13.42578125" style="5" customWidth="1"/>
    <col min="8169" max="8169" width="13" style="5" customWidth="1"/>
    <col min="8170" max="8171" width="9.7109375" style="5" customWidth="1"/>
    <col min="8172" max="8172" width="10.7109375" style="5" customWidth="1"/>
    <col min="8173" max="8173" width="10.85546875" style="5" customWidth="1"/>
    <col min="8174" max="8174" width="12.5703125" style="5" customWidth="1"/>
    <col min="8175" max="8175" width="14.140625" style="5" customWidth="1"/>
    <col min="8176" max="8176" width="12.7109375" style="5" customWidth="1"/>
    <col min="8177" max="8419" width="9.140625" style="5"/>
    <col min="8420" max="8420" width="5" style="5" customWidth="1"/>
    <col min="8421" max="8421" width="8" style="5" customWidth="1"/>
    <col min="8422" max="8422" width="20.42578125" style="5" customWidth="1"/>
    <col min="8423" max="8423" width="10.140625" style="5" bestFit="1" customWidth="1"/>
    <col min="8424" max="8424" width="13.42578125" style="5" customWidth="1"/>
    <col min="8425" max="8425" width="13" style="5" customWidth="1"/>
    <col min="8426" max="8427" width="9.7109375" style="5" customWidth="1"/>
    <col min="8428" max="8428" width="10.7109375" style="5" customWidth="1"/>
    <col min="8429" max="8429" width="10.85546875" style="5" customWidth="1"/>
    <col min="8430" max="8430" width="12.5703125" style="5" customWidth="1"/>
    <col min="8431" max="8431" width="14.140625" style="5" customWidth="1"/>
    <col min="8432" max="8432" width="12.7109375" style="5" customWidth="1"/>
    <col min="8433" max="8675" width="9.140625" style="5"/>
    <col min="8676" max="8676" width="5" style="5" customWidth="1"/>
    <col min="8677" max="8677" width="8" style="5" customWidth="1"/>
    <col min="8678" max="8678" width="20.42578125" style="5" customWidth="1"/>
    <col min="8679" max="8679" width="10.140625" style="5" bestFit="1" customWidth="1"/>
    <col min="8680" max="8680" width="13.42578125" style="5" customWidth="1"/>
    <col min="8681" max="8681" width="13" style="5" customWidth="1"/>
    <col min="8682" max="8683" width="9.7109375" style="5" customWidth="1"/>
    <col min="8684" max="8684" width="10.7109375" style="5" customWidth="1"/>
    <col min="8685" max="8685" width="10.85546875" style="5" customWidth="1"/>
    <col min="8686" max="8686" width="12.5703125" style="5" customWidth="1"/>
    <col min="8687" max="8687" width="14.140625" style="5" customWidth="1"/>
    <col min="8688" max="8688" width="12.7109375" style="5" customWidth="1"/>
    <col min="8689" max="8931" width="9.140625" style="5"/>
    <col min="8932" max="8932" width="5" style="5" customWidth="1"/>
    <col min="8933" max="8933" width="8" style="5" customWidth="1"/>
    <col min="8934" max="8934" width="20.42578125" style="5" customWidth="1"/>
    <col min="8935" max="8935" width="10.140625" style="5" bestFit="1" customWidth="1"/>
    <col min="8936" max="8936" width="13.42578125" style="5" customWidth="1"/>
    <col min="8937" max="8937" width="13" style="5" customWidth="1"/>
    <col min="8938" max="8939" width="9.7109375" style="5" customWidth="1"/>
    <col min="8940" max="8940" width="10.7109375" style="5" customWidth="1"/>
    <col min="8941" max="8941" width="10.85546875" style="5" customWidth="1"/>
    <col min="8942" max="8942" width="12.5703125" style="5" customWidth="1"/>
    <col min="8943" max="8943" width="14.140625" style="5" customWidth="1"/>
    <col min="8944" max="8944" width="12.7109375" style="5" customWidth="1"/>
    <col min="8945" max="9187" width="9.140625" style="5"/>
    <col min="9188" max="9188" width="5" style="5" customWidth="1"/>
    <col min="9189" max="9189" width="8" style="5" customWidth="1"/>
    <col min="9190" max="9190" width="20.42578125" style="5" customWidth="1"/>
    <col min="9191" max="9191" width="10.140625" style="5" bestFit="1" customWidth="1"/>
    <col min="9192" max="9192" width="13.42578125" style="5" customWidth="1"/>
    <col min="9193" max="9193" width="13" style="5" customWidth="1"/>
    <col min="9194" max="9195" width="9.7109375" style="5" customWidth="1"/>
    <col min="9196" max="9196" width="10.7109375" style="5" customWidth="1"/>
    <col min="9197" max="9197" width="10.85546875" style="5" customWidth="1"/>
    <col min="9198" max="9198" width="12.5703125" style="5" customWidth="1"/>
    <col min="9199" max="9199" width="14.140625" style="5" customWidth="1"/>
    <col min="9200" max="9200" width="12.7109375" style="5" customWidth="1"/>
    <col min="9201" max="9443" width="9.140625" style="5"/>
    <col min="9444" max="9444" width="5" style="5" customWidth="1"/>
    <col min="9445" max="9445" width="8" style="5" customWidth="1"/>
    <col min="9446" max="9446" width="20.42578125" style="5" customWidth="1"/>
    <col min="9447" max="9447" width="10.140625" style="5" bestFit="1" customWidth="1"/>
    <col min="9448" max="9448" width="13.42578125" style="5" customWidth="1"/>
    <col min="9449" max="9449" width="13" style="5" customWidth="1"/>
    <col min="9450" max="9451" width="9.7109375" style="5" customWidth="1"/>
    <col min="9452" max="9452" width="10.7109375" style="5" customWidth="1"/>
    <col min="9453" max="9453" width="10.85546875" style="5" customWidth="1"/>
    <col min="9454" max="9454" width="12.5703125" style="5" customWidth="1"/>
    <col min="9455" max="9455" width="14.140625" style="5" customWidth="1"/>
    <col min="9456" max="9456" width="12.7109375" style="5" customWidth="1"/>
    <col min="9457" max="9699" width="9.140625" style="5"/>
    <col min="9700" max="9700" width="5" style="5" customWidth="1"/>
    <col min="9701" max="9701" width="8" style="5" customWidth="1"/>
    <col min="9702" max="9702" width="20.42578125" style="5" customWidth="1"/>
    <col min="9703" max="9703" width="10.140625" style="5" bestFit="1" customWidth="1"/>
    <col min="9704" max="9704" width="13.42578125" style="5" customWidth="1"/>
    <col min="9705" max="9705" width="13" style="5" customWidth="1"/>
    <col min="9706" max="9707" width="9.7109375" style="5" customWidth="1"/>
    <col min="9708" max="9708" width="10.7109375" style="5" customWidth="1"/>
    <col min="9709" max="9709" width="10.85546875" style="5" customWidth="1"/>
    <col min="9710" max="9710" width="12.5703125" style="5" customWidth="1"/>
    <col min="9711" max="9711" width="14.140625" style="5" customWidth="1"/>
    <col min="9712" max="9712" width="12.7109375" style="5" customWidth="1"/>
    <col min="9713" max="9955" width="9.140625" style="5"/>
    <col min="9956" max="9956" width="5" style="5" customWidth="1"/>
    <col min="9957" max="9957" width="8" style="5" customWidth="1"/>
    <col min="9958" max="9958" width="20.42578125" style="5" customWidth="1"/>
    <col min="9959" max="9959" width="10.140625" style="5" bestFit="1" customWidth="1"/>
    <col min="9960" max="9960" width="13.42578125" style="5" customWidth="1"/>
    <col min="9961" max="9961" width="13" style="5" customWidth="1"/>
    <col min="9962" max="9963" width="9.7109375" style="5" customWidth="1"/>
    <col min="9964" max="9964" width="10.7109375" style="5" customWidth="1"/>
    <col min="9965" max="9965" width="10.85546875" style="5" customWidth="1"/>
    <col min="9966" max="9966" width="12.5703125" style="5" customWidth="1"/>
    <col min="9967" max="9967" width="14.140625" style="5" customWidth="1"/>
    <col min="9968" max="9968" width="12.7109375" style="5" customWidth="1"/>
    <col min="9969" max="10211" width="9.140625" style="5"/>
    <col min="10212" max="10212" width="5" style="5" customWidth="1"/>
    <col min="10213" max="10213" width="8" style="5" customWidth="1"/>
    <col min="10214" max="10214" width="20.42578125" style="5" customWidth="1"/>
    <col min="10215" max="10215" width="10.140625" style="5" bestFit="1" customWidth="1"/>
    <col min="10216" max="10216" width="13.42578125" style="5" customWidth="1"/>
    <col min="10217" max="10217" width="13" style="5" customWidth="1"/>
    <col min="10218" max="10219" width="9.7109375" style="5" customWidth="1"/>
    <col min="10220" max="10220" width="10.7109375" style="5" customWidth="1"/>
    <col min="10221" max="10221" width="10.85546875" style="5" customWidth="1"/>
    <col min="10222" max="10222" width="12.5703125" style="5" customWidth="1"/>
    <col min="10223" max="10223" width="14.140625" style="5" customWidth="1"/>
    <col min="10224" max="10224" width="12.7109375" style="5" customWidth="1"/>
    <col min="10225" max="10467" width="9.140625" style="5"/>
    <col min="10468" max="10468" width="5" style="5" customWidth="1"/>
    <col min="10469" max="10469" width="8" style="5" customWidth="1"/>
    <col min="10470" max="10470" width="20.42578125" style="5" customWidth="1"/>
    <col min="10471" max="10471" width="10.140625" style="5" bestFit="1" customWidth="1"/>
    <col min="10472" max="10472" width="13.42578125" style="5" customWidth="1"/>
    <col min="10473" max="10473" width="13" style="5" customWidth="1"/>
    <col min="10474" max="10475" width="9.7109375" style="5" customWidth="1"/>
    <col min="10476" max="10476" width="10.7109375" style="5" customWidth="1"/>
    <col min="10477" max="10477" width="10.85546875" style="5" customWidth="1"/>
    <col min="10478" max="10478" width="12.5703125" style="5" customWidth="1"/>
    <col min="10479" max="10479" width="14.140625" style="5" customWidth="1"/>
    <col min="10480" max="10480" width="12.7109375" style="5" customWidth="1"/>
    <col min="10481" max="10723" width="9.140625" style="5"/>
    <col min="10724" max="10724" width="5" style="5" customWidth="1"/>
    <col min="10725" max="10725" width="8" style="5" customWidth="1"/>
    <col min="10726" max="10726" width="20.42578125" style="5" customWidth="1"/>
    <col min="10727" max="10727" width="10.140625" style="5" bestFit="1" customWidth="1"/>
    <col min="10728" max="10728" width="13.42578125" style="5" customWidth="1"/>
    <col min="10729" max="10729" width="13" style="5" customWidth="1"/>
    <col min="10730" max="10731" width="9.7109375" style="5" customWidth="1"/>
    <col min="10732" max="10732" width="10.7109375" style="5" customWidth="1"/>
    <col min="10733" max="10733" width="10.85546875" style="5" customWidth="1"/>
    <col min="10734" max="10734" width="12.5703125" style="5" customWidth="1"/>
    <col min="10735" max="10735" width="14.140625" style="5" customWidth="1"/>
    <col min="10736" max="10736" width="12.7109375" style="5" customWidth="1"/>
    <col min="10737" max="10979" width="9.140625" style="5"/>
    <col min="10980" max="10980" width="5" style="5" customWidth="1"/>
    <col min="10981" max="10981" width="8" style="5" customWidth="1"/>
    <col min="10982" max="10982" width="20.42578125" style="5" customWidth="1"/>
    <col min="10983" max="10983" width="10.140625" style="5" bestFit="1" customWidth="1"/>
    <col min="10984" max="10984" width="13.42578125" style="5" customWidth="1"/>
    <col min="10985" max="10985" width="13" style="5" customWidth="1"/>
    <col min="10986" max="10987" width="9.7109375" style="5" customWidth="1"/>
    <col min="10988" max="10988" width="10.7109375" style="5" customWidth="1"/>
    <col min="10989" max="10989" width="10.85546875" style="5" customWidth="1"/>
    <col min="10990" max="10990" width="12.5703125" style="5" customWidth="1"/>
    <col min="10991" max="10991" width="14.140625" style="5" customWidth="1"/>
    <col min="10992" max="10992" width="12.7109375" style="5" customWidth="1"/>
    <col min="10993" max="11235" width="9.140625" style="5"/>
    <col min="11236" max="11236" width="5" style="5" customWidth="1"/>
    <col min="11237" max="11237" width="8" style="5" customWidth="1"/>
    <col min="11238" max="11238" width="20.42578125" style="5" customWidth="1"/>
    <col min="11239" max="11239" width="10.140625" style="5" bestFit="1" customWidth="1"/>
    <col min="11240" max="11240" width="13.42578125" style="5" customWidth="1"/>
    <col min="11241" max="11241" width="13" style="5" customWidth="1"/>
    <col min="11242" max="11243" width="9.7109375" style="5" customWidth="1"/>
    <col min="11244" max="11244" width="10.7109375" style="5" customWidth="1"/>
    <col min="11245" max="11245" width="10.85546875" style="5" customWidth="1"/>
    <col min="11246" max="11246" width="12.5703125" style="5" customWidth="1"/>
    <col min="11247" max="11247" width="14.140625" style="5" customWidth="1"/>
    <col min="11248" max="11248" width="12.7109375" style="5" customWidth="1"/>
    <col min="11249" max="11491" width="9.140625" style="5"/>
    <col min="11492" max="11492" width="5" style="5" customWidth="1"/>
    <col min="11493" max="11493" width="8" style="5" customWidth="1"/>
    <col min="11494" max="11494" width="20.42578125" style="5" customWidth="1"/>
    <col min="11495" max="11495" width="10.140625" style="5" bestFit="1" customWidth="1"/>
    <col min="11496" max="11496" width="13.42578125" style="5" customWidth="1"/>
    <col min="11497" max="11497" width="13" style="5" customWidth="1"/>
    <col min="11498" max="11499" width="9.7109375" style="5" customWidth="1"/>
    <col min="11500" max="11500" width="10.7109375" style="5" customWidth="1"/>
    <col min="11501" max="11501" width="10.85546875" style="5" customWidth="1"/>
    <col min="11502" max="11502" width="12.5703125" style="5" customWidth="1"/>
    <col min="11503" max="11503" width="14.140625" style="5" customWidth="1"/>
    <col min="11504" max="11504" width="12.7109375" style="5" customWidth="1"/>
    <col min="11505" max="11747" width="9.140625" style="5"/>
    <col min="11748" max="11748" width="5" style="5" customWidth="1"/>
    <col min="11749" max="11749" width="8" style="5" customWidth="1"/>
    <col min="11750" max="11750" width="20.42578125" style="5" customWidth="1"/>
    <col min="11751" max="11751" width="10.140625" style="5" bestFit="1" customWidth="1"/>
    <col min="11752" max="11752" width="13.42578125" style="5" customWidth="1"/>
    <col min="11753" max="11753" width="13" style="5" customWidth="1"/>
    <col min="11754" max="11755" width="9.7109375" style="5" customWidth="1"/>
    <col min="11756" max="11756" width="10.7109375" style="5" customWidth="1"/>
    <col min="11757" max="11757" width="10.85546875" style="5" customWidth="1"/>
    <col min="11758" max="11758" width="12.5703125" style="5" customWidth="1"/>
    <col min="11759" max="11759" width="14.140625" style="5" customWidth="1"/>
    <col min="11760" max="11760" width="12.7109375" style="5" customWidth="1"/>
    <col min="11761" max="12003" width="9.140625" style="5"/>
    <col min="12004" max="12004" width="5" style="5" customWidth="1"/>
    <col min="12005" max="12005" width="8" style="5" customWidth="1"/>
    <col min="12006" max="12006" width="20.42578125" style="5" customWidth="1"/>
    <col min="12007" max="12007" width="10.140625" style="5" bestFit="1" customWidth="1"/>
    <col min="12008" max="12008" width="13.42578125" style="5" customWidth="1"/>
    <col min="12009" max="12009" width="13" style="5" customWidth="1"/>
    <col min="12010" max="12011" width="9.7109375" style="5" customWidth="1"/>
    <col min="12012" max="12012" width="10.7109375" style="5" customWidth="1"/>
    <col min="12013" max="12013" width="10.85546875" style="5" customWidth="1"/>
    <col min="12014" max="12014" width="12.5703125" style="5" customWidth="1"/>
    <col min="12015" max="12015" width="14.140625" style="5" customWidth="1"/>
    <col min="12016" max="12016" width="12.7109375" style="5" customWidth="1"/>
    <col min="12017" max="12259" width="9.140625" style="5"/>
    <col min="12260" max="12260" width="5" style="5" customWidth="1"/>
    <col min="12261" max="12261" width="8" style="5" customWidth="1"/>
    <col min="12262" max="12262" width="20.42578125" style="5" customWidth="1"/>
    <col min="12263" max="12263" width="10.140625" style="5" bestFit="1" customWidth="1"/>
    <col min="12264" max="12264" width="13.42578125" style="5" customWidth="1"/>
    <col min="12265" max="12265" width="13" style="5" customWidth="1"/>
    <col min="12266" max="12267" width="9.7109375" style="5" customWidth="1"/>
    <col min="12268" max="12268" width="10.7109375" style="5" customWidth="1"/>
    <col min="12269" max="12269" width="10.85546875" style="5" customWidth="1"/>
    <col min="12270" max="12270" width="12.5703125" style="5" customWidth="1"/>
    <col min="12271" max="12271" width="14.140625" style="5" customWidth="1"/>
    <col min="12272" max="12272" width="12.7109375" style="5" customWidth="1"/>
    <col min="12273" max="12515" width="9.140625" style="5"/>
    <col min="12516" max="12516" width="5" style="5" customWidth="1"/>
    <col min="12517" max="12517" width="8" style="5" customWidth="1"/>
    <col min="12518" max="12518" width="20.42578125" style="5" customWidth="1"/>
    <col min="12519" max="12519" width="10.140625" style="5" bestFit="1" customWidth="1"/>
    <col min="12520" max="12520" width="13.42578125" style="5" customWidth="1"/>
    <col min="12521" max="12521" width="13" style="5" customWidth="1"/>
    <col min="12522" max="12523" width="9.7109375" style="5" customWidth="1"/>
    <col min="12524" max="12524" width="10.7109375" style="5" customWidth="1"/>
    <col min="12525" max="12525" width="10.85546875" style="5" customWidth="1"/>
    <col min="12526" max="12526" width="12.5703125" style="5" customWidth="1"/>
    <col min="12527" max="12527" width="14.140625" style="5" customWidth="1"/>
    <col min="12528" max="12528" width="12.7109375" style="5" customWidth="1"/>
    <col min="12529" max="12771" width="9.140625" style="5"/>
    <col min="12772" max="12772" width="5" style="5" customWidth="1"/>
    <col min="12773" max="12773" width="8" style="5" customWidth="1"/>
    <col min="12774" max="12774" width="20.42578125" style="5" customWidth="1"/>
    <col min="12775" max="12775" width="10.140625" style="5" bestFit="1" customWidth="1"/>
    <col min="12776" max="12776" width="13.42578125" style="5" customWidth="1"/>
    <col min="12777" max="12777" width="13" style="5" customWidth="1"/>
    <col min="12778" max="12779" width="9.7109375" style="5" customWidth="1"/>
    <col min="12780" max="12780" width="10.7109375" style="5" customWidth="1"/>
    <col min="12781" max="12781" width="10.85546875" style="5" customWidth="1"/>
    <col min="12782" max="12782" width="12.5703125" style="5" customWidth="1"/>
    <col min="12783" max="12783" width="14.140625" style="5" customWidth="1"/>
    <col min="12784" max="12784" width="12.7109375" style="5" customWidth="1"/>
    <col min="12785" max="13027" width="9.140625" style="5"/>
    <col min="13028" max="13028" width="5" style="5" customWidth="1"/>
    <col min="13029" max="13029" width="8" style="5" customWidth="1"/>
    <col min="13030" max="13030" width="20.42578125" style="5" customWidth="1"/>
    <col min="13031" max="13031" width="10.140625" style="5" bestFit="1" customWidth="1"/>
    <col min="13032" max="13032" width="13.42578125" style="5" customWidth="1"/>
    <col min="13033" max="13033" width="13" style="5" customWidth="1"/>
    <col min="13034" max="13035" width="9.7109375" style="5" customWidth="1"/>
    <col min="13036" max="13036" width="10.7109375" style="5" customWidth="1"/>
    <col min="13037" max="13037" width="10.85546875" style="5" customWidth="1"/>
    <col min="13038" max="13038" width="12.5703125" style="5" customWidth="1"/>
    <col min="13039" max="13039" width="14.140625" style="5" customWidth="1"/>
    <col min="13040" max="13040" width="12.7109375" style="5" customWidth="1"/>
    <col min="13041" max="13283" width="9.140625" style="5"/>
    <col min="13284" max="13284" width="5" style="5" customWidth="1"/>
    <col min="13285" max="13285" width="8" style="5" customWidth="1"/>
    <col min="13286" max="13286" width="20.42578125" style="5" customWidth="1"/>
    <col min="13287" max="13287" width="10.140625" style="5" bestFit="1" customWidth="1"/>
    <col min="13288" max="13288" width="13.42578125" style="5" customWidth="1"/>
    <col min="13289" max="13289" width="13" style="5" customWidth="1"/>
    <col min="13290" max="13291" width="9.7109375" style="5" customWidth="1"/>
    <col min="13292" max="13292" width="10.7109375" style="5" customWidth="1"/>
    <col min="13293" max="13293" width="10.85546875" style="5" customWidth="1"/>
    <col min="13294" max="13294" width="12.5703125" style="5" customWidth="1"/>
    <col min="13295" max="13295" width="14.140625" style="5" customWidth="1"/>
    <col min="13296" max="13296" width="12.7109375" style="5" customWidth="1"/>
    <col min="13297" max="13539" width="9.140625" style="5"/>
    <col min="13540" max="13540" width="5" style="5" customWidth="1"/>
    <col min="13541" max="13541" width="8" style="5" customWidth="1"/>
    <col min="13542" max="13542" width="20.42578125" style="5" customWidth="1"/>
    <col min="13543" max="13543" width="10.140625" style="5" bestFit="1" customWidth="1"/>
    <col min="13544" max="13544" width="13.42578125" style="5" customWidth="1"/>
    <col min="13545" max="13545" width="13" style="5" customWidth="1"/>
    <col min="13546" max="13547" width="9.7109375" style="5" customWidth="1"/>
    <col min="13548" max="13548" width="10.7109375" style="5" customWidth="1"/>
    <col min="13549" max="13549" width="10.85546875" style="5" customWidth="1"/>
    <col min="13550" max="13550" width="12.5703125" style="5" customWidth="1"/>
    <col min="13551" max="13551" width="14.140625" style="5" customWidth="1"/>
    <col min="13552" max="13552" width="12.7109375" style="5" customWidth="1"/>
    <col min="13553" max="13795" width="9.140625" style="5"/>
    <col min="13796" max="13796" width="5" style="5" customWidth="1"/>
    <col min="13797" max="13797" width="8" style="5" customWidth="1"/>
    <col min="13798" max="13798" width="20.42578125" style="5" customWidth="1"/>
    <col min="13799" max="13799" width="10.140625" style="5" bestFit="1" customWidth="1"/>
    <col min="13800" max="13800" width="13.42578125" style="5" customWidth="1"/>
    <col min="13801" max="13801" width="13" style="5" customWidth="1"/>
    <col min="13802" max="13803" width="9.7109375" style="5" customWidth="1"/>
    <col min="13804" max="13804" width="10.7109375" style="5" customWidth="1"/>
    <col min="13805" max="13805" width="10.85546875" style="5" customWidth="1"/>
    <col min="13806" max="13806" width="12.5703125" style="5" customWidth="1"/>
    <col min="13807" max="13807" width="14.140625" style="5" customWidth="1"/>
    <col min="13808" max="13808" width="12.7109375" style="5" customWidth="1"/>
    <col min="13809" max="14051" width="9.140625" style="5"/>
    <col min="14052" max="14052" width="5" style="5" customWidth="1"/>
    <col min="14053" max="14053" width="8" style="5" customWidth="1"/>
    <col min="14054" max="14054" width="20.42578125" style="5" customWidth="1"/>
    <col min="14055" max="14055" width="10.140625" style="5" bestFit="1" customWidth="1"/>
    <col min="14056" max="14056" width="13.42578125" style="5" customWidth="1"/>
    <col min="14057" max="14057" width="13" style="5" customWidth="1"/>
    <col min="14058" max="14059" width="9.7109375" style="5" customWidth="1"/>
    <col min="14060" max="14060" width="10.7109375" style="5" customWidth="1"/>
    <col min="14061" max="14061" width="10.85546875" style="5" customWidth="1"/>
    <col min="14062" max="14062" width="12.5703125" style="5" customWidth="1"/>
    <col min="14063" max="14063" width="14.140625" style="5" customWidth="1"/>
    <col min="14064" max="14064" width="12.7109375" style="5" customWidth="1"/>
    <col min="14065" max="14307" width="9.140625" style="5"/>
    <col min="14308" max="14308" width="5" style="5" customWidth="1"/>
    <col min="14309" max="14309" width="8" style="5" customWidth="1"/>
    <col min="14310" max="14310" width="20.42578125" style="5" customWidth="1"/>
    <col min="14311" max="14311" width="10.140625" style="5" bestFit="1" customWidth="1"/>
    <col min="14312" max="14312" width="13.42578125" style="5" customWidth="1"/>
    <col min="14313" max="14313" width="13" style="5" customWidth="1"/>
    <col min="14314" max="14315" width="9.7109375" style="5" customWidth="1"/>
    <col min="14316" max="14316" width="10.7109375" style="5" customWidth="1"/>
    <col min="14317" max="14317" width="10.85546875" style="5" customWidth="1"/>
    <col min="14318" max="14318" width="12.5703125" style="5" customWidth="1"/>
    <col min="14319" max="14319" width="14.140625" style="5" customWidth="1"/>
    <col min="14320" max="14320" width="12.7109375" style="5" customWidth="1"/>
    <col min="14321" max="14563" width="9.140625" style="5"/>
    <col min="14564" max="14564" width="5" style="5" customWidth="1"/>
    <col min="14565" max="14565" width="8" style="5" customWidth="1"/>
    <col min="14566" max="14566" width="20.42578125" style="5" customWidth="1"/>
    <col min="14567" max="14567" width="10.140625" style="5" bestFit="1" customWidth="1"/>
    <col min="14568" max="14568" width="13.42578125" style="5" customWidth="1"/>
    <col min="14569" max="14569" width="13" style="5" customWidth="1"/>
    <col min="14570" max="14571" width="9.7109375" style="5" customWidth="1"/>
    <col min="14572" max="14572" width="10.7109375" style="5" customWidth="1"/>
    <col min="14573" max="14573" width="10.85546875" style="5" customWidth="1"/>
    <col min="14574" max="14574" width="12.5703125" style="5" customWidth="1"/>
    <col min="14575" max="14575" width="14.140625" style="5" customWidth="1"/>
    <col min="14576" max="14576" width="12.7109375" style="5" customWidth="1"/>
    <col min="14577" max="14819" width="9.140625" style="5"/>
    <col min="14820" max="14820" width="5" style="5" customWidth="1"/>
    <col min="14821" max="14821" width="8" style="5" customWidth="1"/>
    <col min="14822" max="14822" width="20.42578125" style="5" customWidth="1"/>
    <col min="14823" max="14823" width="10.140625" style="5" bestFit="1" customWidth="1"/>
    <col min="14824" max="14824" width="13.42578125" style="5" customWidth="1"/>
    <col min="14825" max="14825" width="13" style="5" customWidth="1"/>
    <col min="14826" max="14827" width="9.7109375" style="5" customWidth="1"/>
    <col min="14828" max="14828" width="10.7109375" style="5" customWidth="1"/>
    <col min="14829" max="14829" width="10.85546875" style="5" customWidth="1"/>
    <col min="14830" max="14830" width="12.5703125" style="5" customWidth="1"/>
    <col min="14831" max="14831" width="14.140625" style="5" customWidth="1"/>
    <col min="14832" max="14832" width="12.7109375" style="5" customWidth="1"/>
    <col min="14833" max="15075" width="9.140625" style="5"/>
    <col min="15076" max="15076" width="5" style="5" customWidth="1"/>
    <col min="15077" max="15077" width="8" style="5" customWidth="1"/>
    <col min="15078" max="15078" width="20.42578125" style="5" customWidth="1"/>
    <col min="15079" max="15079" width="10.140625" style="5" bestFit="1" customWidth="1"/>
    <col min="15080" max="15080" width="13.42578125" style="5" customWidth="1"/>
    <col min="15081" max="15081" width="13" style="5" customWidth="1"/>
    <col min="15082" max="15083" width="9.7109375" style="5" customWidth="1"/>
    <col min="15084" max="15084" width="10.7109375" style="5" customWidth="1"/>
    <col min="15085" max="15085" width="10.85546875" style="5" customWidth="1"/>
    <col min="15086" max="15086" width="12.5703125" style="5" customWidth="1"/>
    <col min="15087" max="15087" width="14.140625" style="5" customWidth="1"/>
    <col min="15088" max="15088" width="12.7109375" style="5" customWidth="1"/>
    <col min="15089" max="15331" width="9.140625" style="5"/>
    <col min="15332" max="15332" width="5" style="5" customWidth="1"/>
    <col min="15333" max="15333" width="8" style="5" customWidth="1"/>
    <col min="15334" max="15334" width="20.42578125" style="5" customWidth="1"/>
    <col min="15335" max="15335" width="10.140625" style="5" bestFit="1" customWidth="1"/>
    <col min="15336" max="15336" width="13.42578125" style="5" customWidth="1"/>
    <col min="15337" max="15337" width="13" style="5" customWidth="1"/>
    <col min="15338" max="15339" width="9.7109375" style="5" customWidth="1"/>
    <col min="15340" max="15340" width="10.7109375" style="5" customWidth="1"/>
    <col min="15341" max="15341" width="10.85546875" style="5" customWidth="1"/>
    <col min="15342" max="15342" width="12.5703125" style="5" customWidth="1"/>
    <col min="15343" max="15343" width="14.140625" style="5" customWidth="1"/>
    <col min="15344" max="15344" width="12.7109375" style="5" customWidth="1"/>
    <col min="15345" max="15587" width="9.140625" style="5"/>
    <col min="15588" max="15588" width="5" style="5" customWidth="1"/>
    <col min="15589" max="15589" width="8" style="5" customWidth="1"/>
    <col min="15590" max="15590" width="20.42578125" style="5" customWidth="1"/>
    <col min="15591" max="15591" width="10.140625" style="5" bestFit="1" customWidth="1"/>
    <col min="15592" max="15592" width="13.42578125" style="5" customWidth="1"/>
    <col min="15593" max="15593" width="13" style="5" customWidth="1"/>
    <col min="15594" max="15595" width="9.7109375" style="5" customWidth="1"/>
    <col min="15596" max="15596" width="10.7109375" style="5" customWidth="1"/>
    <col min="15597" max="15597" width="10.85546875" style="5" customWidth="1"/>
    <col min="15598" max="15598" width="12.5703125" style="5" customWidth="1"/>
    <col min="15599" max="15599" width="14.140625" style="5" customWidth="1"/>
    <col min="15600" max="15600" width="12.7109375" style="5" customWidth="1"/>
    <col min="15601" max="15843" width="9.140625" style="5"/>
    <col min="15844" max="15844" width="5" style="5" customWidth="1"/>
    <col min="15845" max="15845" width="8" style="5" customWidth="1"/>
    <col min="15846" max="15846" width="20.42578125" style="5" customWidth="1"/>
    <col min="15847" max="15847" width="10.140625" style="5" bestFit="1" customWidth="1"/>
    <col min="15848" max="15848" width="13.42578125" style="5" customWidth="1"/>
    <col min="15849" max="15849" width="13" style="5" customWidth="1"/>
    <col min="15850" max="15851" width="9.7109375" style="5" customWidth="1"/>
    <col min="15852" max="15852" width="10.7109375" style="5" customWidth="1"/>
    <col min="15853" max="15853" width="10.85546875" style="5" customWidth="1"/>
    <col min="15854" max="15854" width="12.5703125" style="5" customWidth="1"/>
    <col min="15855" max="15855" width="14.140625" style="5" customWidth="1"/>
    <col min="15856" max="15856" width="12.7109375" style="5" customWidth="1"/>
    <col min="15857" max="16099" width="9.140625" style="5"/>
    <col min="16100" max="16100" width="5" style="5" customWidth="1"/>
    <col min="16101" max="16101" width="8" style="5" customWidth="1"/>
    <col min="16102" max="16102" width="20.42578125" style="5" customWidth="1"/>
    <col min="16103" max="16103" width="10.140625" style="5" bestFit="1" customWidth="1"/>
    <col min="16104" max="16104" width="13.42578125" style="5" customWidth="1"/>
    <col min="16105" max="16105" width="13" style="5" customWidth="1"/>
    <col min="16106" max="16107" width="9.7109375" style="5" customWidth="1"/>
    <col min="16108" max="16108" width="10.7109375" style="5" customWidth="1"/>
    <col min="16109" max="16109" width="10.85546875" style="5" customWidth="1"/>
    <col min="16110" max="16110" width="12.5703125" style="5" customWidth="1"/>
    <col min="16111" max="16111" width="14.140625" style="5" customWidth="1"/>
    <col min="16112" max="16112" width="12.7109375" style="5" customWidth="1"/>
    <col min="16113" max="16384" width="9.140625" style="5"/>
  </cols>
  <sheetData>
    <row r="1" spans="1:15" s="3" customFormat="1" ht="40.5" customHeight="1">
      <c r="A1" s="214" t="s">
        <v>134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173"/>
      <c r="N1" s="173"/>
      <c r="O1" s="173"/>
    </row>
    <row r="2" spans="1:15" s="3" customFormat="1" ht="18" customHeight="1">
      <c r="A2" s="215" t="s">
        <v>637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174"/>
      <c r="N2" s="174"/>
      <c r="O2" s="174"/>
    </row>
    <row r="3" spans="1:15" s="3" customFormat="1" ht="8.25" customHeight="1">
      <c r="A3" s="116"/>
      <c r="E3" s="128"/>
      <c r="F3" s="116"/>
      <c r="J3" s="83"/>
      <c r="K3" s="83"/>
      <c r="L3" s="83"/>
      <c r="M3" s="83"/>
      <c r="N3" s="83"/>
    </row>
    <row r="4" spans="1:15" s="1" customFormat="1" ht="18.75" customHeight="1">
      <c r="A4" s="212" t="s">
        <v>0</v>
      </c>
      <c r="B4" s="212" t="s">
        <v>1</v>
      </c>
      <c r="C4" s="216" t="s">
        <v>2</v>
      </c>
      <c r="D4" s="217"/>
      <c r="E4" s="220" t="s">
        <v>3</v>
      </c>
      <c r="F4" s="212" t="s">
        <v>4</v>
      </c>
      <c r="G4" s="222" t="s">
        <v>5</v>
      </c>
      <c r="H4" s="224" t="s">
        <v>6</v>
      </c>
      <c r="I4" s="225"/>
      <c r="J4" s="226" t="s">
        <v>133</v>
      </c>
      <c r="K4" s="226" t="s">
        <v>7</v>
      </c>
      <c r="L4" s="226" t="s">
        <v>8</v>
      </c>
      <c r="M4" s="206" t="s">
        <v>132</v>
      </c>
      <c r="N4" s="207"/>
    </row>
    <row r="5" spans="1:15" s="1" customFormat="1" ht="17.25" customHeight="1">
      <c r="A5" s="213"/>
      <c r="B5" s="213"/>
      <c r="C5" s="218"/>
      <c r="D5" s="219"/>
      <c r="E5" s="221"/>
      <c r="F5" s="213"/>
      <c r="G5" s="223"/>
      <c r="H5" s="2" t="s">
        <v>9</v>
      </c>
      <c r="I5" s="2" t="s">
        <v>10</v>
      </c>
      <c r="J5" s="227"/>
      <c r="K5" s="227"/>
      <c r="L5" s="227"/>
      <c r="M5" s="121" t="s">
        <v>9</v>
      </c>
      <c r="N5" s="121" t="s">
        <v>10</v>
      </c>
    </row>
    <row r="6" spans="1:15" s="3" customFormat="1" ht="21.75" customHeight="1">
      <c r="A6" s="141">
        <v>1</v>
      </c>
      <c r="B6" s="92" t="s">
        <v>144</v>
      </c>
      <c r="C6" s="69" t="s">
        <v>145</v>
      </c>
      <c r="D6" s="70" t="s">
        <v>68</v>
      </c>
      <c r="E6" s="67" t="s">
        <v>86</v>
      </c>
      <c r="F6" s="43" t="s">
        <v>45</v>
      </c>
      <c r="G6" s="134" t="s">
        <v>142</v>
      </c>
      <c r="H6" s="142">
        <v>5</v>
      </c>
      <c r="I6" s="142">
        <v>5</v>
      </c>
      <c r="J6" s="143">
        <v>5</v>
      </c>
      <c r="K6" s="144"/>
      <c r="L6" s="144" t="s">
        <v>630</v>
      </c>
      <c r="M6" s="145">
        <v>5</v>
      </c>
      <c r="N6" s="145"/>
    </row>
    <row r="7" spans="1:15" s="3" customFormat="1" ht="21.75" customHeight="1">
      <c r="A7" s="141">
        <v>2</v>
      </c>
      <c r="B7" s="92" t="s">
        <v>215</v>
      </c>
      <c r="C7" s="69" t="s">
        <v>79</v>
      </c>
      <c r="D7" s="70" t="s">
        <v>216</v>
      </c>
      <c r="E7" s="67">
        <v>35292</v>
      </c>
      <c r="F7" s="43" t="s">
        <v>47</v>
      </c>
      <c r="G7" s="134" t="s">
        <v>209</v>
      </c>
      <c r="H7" s="142">
        <v>6</v>
      </c>
      <c r="I7" s="142">
        <v>4</v>
      </c>
      <c r="J7" s="143">
        <v>5</v>
      </c>
      <c r="K7" s="144"/>
      <c r="L7" s="144" t="s">
        <v>630</v>
      </c>
      <c r="M7" s="145"/>
      <c r="N7" s="145">
        <v>5</v>
      </c>
    </row>
    <row r="8" spans="1:15" s="3" customFormat="1" ht="21.75" customHeight="1">
      <c r="A8" s="141">
        <v>3</v>
      </c>
      <c r="B8" s="92" t="s">
        <v>218</v>
      </c>
      <c r="C8" s="69" t="s">
        <v>219</v>
      </c>
      <c r="D8" s="70" t="s">
        <v>217</v>
      </c>
      <c r="E8" s="97">
        <v>35065</v>
      </c>
      <c r="F8" s="43" t="s">
        <v>47</v>
      </c>
      <c r="G8" s="134" t="s">
        <v>203</v>
      </c>
      <c r="H8" s="142">
        <v>6.5</v>
      </c>
      <c r="I8" s="142">
        <v>5</v>
      </c>
      <c r="J8" s="143">
        <v>5.75</v>
      </c>
      <c r="K8" s="144"/>
      <c r="L8" s="144" t="s">
        <v>630</v>
      </c>
      <c r="M8" s="145"/>
      <c r="N8" s="145"/>
    </row>
    <row r="9" spans="1:15" s="3" customFormat="1" ht="21.75" customHeight="1">
      <c r="A9" s="141">
        <v>4</v>
      </c>
      <c r="B9" s="92" t="s">
        <v>164</v>
      </c>
      <c r="C9" s="69" t="s">
        <v>165</v>
      </c>
      <c r="D9" s="70" t="s">
        <v>166</v>
      </c>
      <c r="E9" s="97">
        <v>34825</v>
      </c>
      <c r="F9" s="43" t="s">
        <v>45</v>
      </c>
      <c r="G9" s="134" t="s">
        <v>156</v>
      </c>
      <c r="H9" s="142">
        <v>8</v>
      </c>
      <c r="I9" s="142">
        <v>3</v>
      </c>
      <c r="J9" s="143">
        <v>5.5</v>
      </c>
      <c r="K9" s="144"/>
      <c r="L9" s="144" t="s">
        <v>630</v>
      </c>
      <c r="M9" s="145"/>
      <c r="N9" s="145"/>
    </row>
    <row r="10" spans="1:15" s="3" customFormat="1" ht="21.75" customHeight="1">
      <c r="A10" s="141">
        <v>5</v>
      </c>
      <c r="B10" s="92" t="s">
        <v>228</v>
      </c>
      <c r="C10" s="69" t="s">
        <v>48</v>
      </c>
      <c r="D10" s="70" t="s">
        <v>229</v>
      </c>
      <c r="E10" s="97">
        <v>35227</v>
      </c>
      <c r="F10" s="43" t="s">
        <v>45</v>
      </c>
      <c r="G10" s="134" t="s">
        <v>204</v>
      </c>
      <c r="H10" s="142">
        <v>5.5</v>
      </c>
      <c r="I10" s="142">
        <v>5.5</v>
      </c>
      <c r="J10" s="143">
        <v>5.5</v>
      </c>
      <c r="K10" s="144"/>
      <c r="L10" s="144" t="s">
        <v>630</v>
      </c>
      <c r="M10" s="145"/>
      <c r="N10" s="145"/>
    </row>
    <row r="11" spans="1:15" s="3" customFormat="1" ht="21.75" customHeight="1">
      <c r="A11" s="141">
        <v>6</v>
      </c>
      <c r="B11" s="92" t="s">
        <v>230</v>
      </c>
      <c r="C11" s="93" t="s">
        <v>231</v>
      </c>
      <c r="D11" s="94" t="s">
        <v>229</v>
      </c>
      <c r="E11" s="95">
        <v>35370</v>
      </c>
      <c r="F11" s="84" t="s">
        <v>47</v>
      </c>
      <c r="G11" s="135" t="s">
        <v>208</v>
      </c>
      <c r="H11" s="142">
        <v>6.5</v>
      </c>
      <c r="I11" s="142">
        <v>7</v>
      </c>
      <c r="J11" s="143">
        <v>6.75</v>
      </c>
      <c r="K11" s="144"/>
      <c r="L11" s="144" t="s">
        <v>630</v>
      </c>
      <c r="M11" s="145"/>
      <c r="N11" s="145"/>
    </row>
    <row r="12" spans="1:15" s="3" customFormat="1" ht="21.75" customHeight="1">
      <c r="A12" s="141">
        <v>7</v>
      </c>
      <c r="B12" s="92" t="s">
        <v>245</v>
      </c>
      <c r="C12" s="93" t="s">
        <v>246</v>
      </c>
      <c r="D12" s="94" t="s">
        <v>247</v>
      </c>
      <c r="E12" s="95" t="s">
        <v>248</v>
      </c>
      <c r="F12" s="84" t="s">
        <v>47</v>
      </c>
      <c r="G12" s="135" t="s">
        <v>139</v>
      </c>
      <c r="H12" s="142">
        <v>6.5</v>
      </c>
      <c r="I12" s="142">
        <v>5</v>
      </c>
      <c r="J12" s="143">
        <v>5.75</v>
      </c>
      <c r="K12" s="144"/>
      <c r="L12" s="144" t="s">
        <v>630</v>
      </c>
      <c r="M12" s="145"/>
      <c r="N12" s="145"/>
    </row>
    <row r="13" spans="1:15" s="3" customFormat="1" ht="21.75" customHeight="1">
      <c r="A13" s="141">
        <v>8</v>
      </c>
      <c r="B13" s="92" t="s">
        <v>149</v>
      </c>
      <c r="C13" s="93" t="s">
        <v>150</v>
      </c>
      <c r="D13" s="94" t="s">
        <v>151</v>
      </c>
      <c r="E13" s="95" t="s">
        <v>152</v>
      </c>
      <c r="F13" s="84" t="s">
        <v>54</v>
      </c>
      <c r="G13" s="135" t="s">
        <v>142</v>
      </c>
      <c r="H13" s="142">
        <v>6</v>
      </c>
      <c r="I13" s="142">
        <v>5</v>
      </c>
      <c r="J13" s="143">
        <v>5.5</v>
      </c>
      <c r="K13" s="144"/>
      <c r="L13" s="144" t="s">
        <v>630</v>
      </c>
      <c r="M13" s="145"/>
      <c r="N13" s="145"/>
    </row>
    <row r="14" spans="1:15" s="3" customFormat="1" ht="21.75" customHeight="1">
      <c r="A14" s="141">
        <v>9</v>
      </c>
      <c r="B14" s="92" t="s">
        <v>252</v>
      </c>
      <c r="C14" s="93" t="s">
        <v>253</v>
      </c>
      <c r="D14" s="94" t="s">
        <v>254</v>
      </c>
      <c r="E14" s="95">
        <v>35065</v>
      </c>
      <c r="F14" s="84" t="s">
        <v>45</v>
      </c>
      <c r="G14" s="135" t="s">
        <v>203</v>
      </c>
      <c r="H14" s="142">
        <v>7.5</v>
      </c>
      <c r="I14" s="142">
        <v>6</v>
      </c>
      <c r="J14" s="143">
        <v>6.75</v>
      </c>
      <c r="K14" s="144"/>
      <c r="L14" s="144" t="s">
        <v>630</v>
      </c>
      <c r="M14" s="145"/>
      <c r="N14" s="145"/>
    </row>
    <row r="15" spans="1:15" s="3" customFormat="1" ht="21.75" customHeight="1">
      <c r="A15" s="141">
        <v>10</v>
      </c>
      <c r="B15" s="92" t="s">
        <v>255</v>
      </c>
      <c r="C15" s="93" t="s">
        <v>256</v>
      </c>
      <c r="D15" s="94" t="s">
        <v>257</v>
      </c>
      <c r="E15" s="95" t="s">
        <v>258</v>
      </c>
      <c r="F15" s="84" t="s">
        <v>45</v>
      </c>
      <c r="G15" s="135" t="s">
        <v>139</v>
      </c>
      <c r="H15" s="142">
        <v>4</v>
      </c>
      <c r="I15" s="142">
        <v>7.5</v>
      </c>
      <c r="J15" s="143">
        <v>5.75</v>
      </c>
      <c r="K15" s="144"/>
      <c r="L15" s="144" t="s">
        <v>630</v>
      </c>
      <c r="M15" s="145"/>
      <c r="N15" s="145"/>
    </row>
    <row r="16" spans="1:15" s="3" customFormat="1" ht="21.75" customHeight="1">
      <c r="A16" s="141">
        <v>11</v>
      </c>
      <c r="B16" s="92" t="s">
        <v>262</v>
      </c>
      <c r="C16" s="93" t="s">
        <v>263</v>
      </c>
      <c r="D16" s="94" t="s">
        <v>264</v>
      </c>
      <c r="E16" s="95">
        <v>35092</v>
      </c>
      <c r="F16" s="84" t="s">
        <v>54</v>
      </c>
      <c r="G16" s="135" t="s">
        <v>205</v>
      </c>
      <c r="H16" s="142">
        <v>5.5</v>
      </c>
      <c r="I16" s="142">
        <v>5</v>
      </c>
      <c r="J16" s="143">
        <v>5.25</v>
      </c>
      <c r="K16" s="144"/>
      <c r="L16" s="144" t="s">
        <v>630</v>
      </c>
      <c r="M16" s="145"/>
      <c r="N16" s="145"/>
    </row>
    <row r="17" spans="1:14" s="3" customFormat="1" ht="21.75" customHeight="1">
      <c r="A17" s="141">
        <v>12</v>
      </c>
      <c r="B17" s="92" t="s">
        <v>268</v>
      </c>
      <c r="C17" s="93" t="s">
        <v>269</v>
      </c>
      <c r="D17" s="94" t="s">
        <v>270</v>
      </c>
      <c r="E17" s="95">
        <v>34774</v>
      </c>
      <c r="F17" s="84" t="s">
        <v>167</v>
      </c>
      <c r="G17" s="135" t="s">
        <v>203</v>
      </c>
      <c r="H17" s="142">
        <v>8</v>
      </c>
      <c r="I17" s="142">
        <v>5</v>
      </c>
      <c r="J17" s="143">
        <v>6.5</v>
      </c>
      <c r="K17" s="144"/>
      <c r="L17" s="144" t="s">
        <v>630</v>
      </c>
      <c r="M17" s="145"/>
      <c r="N17" s="145"/>
    </row>
    <row r="18" spans="1:14" s="3" customFormat="1" ht="21.75" customHeight="1">
      <c r="A18" s="141">
        <v>13</v>
      </c>
      <c r="B18" s="92" t="s">
        <v>272</v>
      </c>
      <c r="C18" s="93" t="s">
        <v>273</v>
      </c>
      <c r="D18" s="94" t="s">
        <v>271</v>
      </c>
      <c r="E18" s="95">
        <v>35135</v>
      </c>
      <c r="F18" s="84" t="s">
        <v>21</v>
      </c>
      <c r="G18" s="135" t="s">
        <v>221</v>
      </c>
      <c r="H18" s="142">
        <v>5</v>
      </c>
      <c r="I18" s="142">
        <v>6.5</v>
      </c>
      <c r="J18" s="143">
        <v>5.75</v>
      </c>
      <c r="K18" s="144"/>
      <c r="L18" s="144" t="s">
        <v>630</v>
      </c>
      <c r="M18" s="145"/>
      <c r="N18" s="145"/>
    </row>
    <row r="19" spans="1:14" s="3" customFormat="1" ht="21.75" customHeight="1">
      <c r="A19" s="141">
        <v>14</v>
      </c>
      <c r="B19" s="92" t="s">
        <v>274</v>
      </c>
      <c r="C19" s="93" t="s">
        <v>16</v>
      </c>
      <c r="D19" s="94" t="s">
        <v>275</v>
      </c>
      <c r="E19" s="95">
        <v>35301</v>
      </c>
      <c r="F19" s="84" t="s">
        <v>54</v>
      </c>
      <c r="G19" s="135" t="s">
        <v>205</v>
      </c>
      <c r="H19" s="142">
        <v>5</v>
      </c>
      <c r="I19" s="142">
        <v>5.5</v>
      </c>
      <c r="J19" s="143">
        <v>5.25</v>
      </c>
      <c r="K19" s="144"/>
      <c r="L19" s="144" t="s">
        <v>630</v>
      </c>
      <c r="M19" s="145"/>
      <c r="N19" s="145"/>
    </row>
    <row r="20" spans="1:14" s="3" customFormat="1" ht="21.75" customHeight="1">
      <c r="A20" s="141">
        <v>15</v>
      </c>
      <c r="B20" s="92" t="s">
        <v>276</v>
      </c>
      <c r="C20" s="93" t="s">
        <v>138</v>
      </c>
      <c r="D20" s="94" t="s">
        <v>277</v>
      </c>
      <c r="E20" s="95">
        <v>35058</v>
      </c>
      <c r="F20" s="84" t="s">
        <v>47</v>
      </c>
      <c r="G20" s="135" t="s">
        <v>209</v>
      </c>
      <c r="H20" s="142">
        <v>5</v>
      </c>
      <c r="I20" s="142">
        <v>5</v>
      </c>
      <c r="J20" s="143">
        <v>5</v>
      </c>
      <c r="K20" s="144"/>
      <c r="L20" s="144" t="s">
        <v>630</v>
      </c>
      <c r="M20" s="145"/>
      <c r="N20" s="145"/>
    </row>
    <row r="21" spans="1:14" s="3" customFormat="1" ht="21.75" customHeight="1">
      <c r="A21" s="141">
        <v>16</v>
      </c>
      <c r="B21" s="92" t="s">
        <v>278</v>
      </c>
      <c r="C21" s="93" t="s">
        <v>279</v>
      </c>
      <c r="D21" s="94" t="s">
        <v>280</v>
      </c>
      <c r="E21" s="95">
        <v>35310</v>
      </c>
      <c r="F21" s="84" t="s">
        <v>167</v>
      </c>
      <c r="G21" s="135" t="s">
        <v>209</v>
      </c>
      <c r="H21" s="142">
        <v>5.5</v>
      </c>
      <c r="I21" s="142">
        <v>9.5</v>
      </c>
      <c r="J21" s="143">
        <v>7.5</v>
      </c>
      <c r="K21" s="144"/>
      <c r="L21" s="144" t="s">
        <v>630</v>
      </c>
      <c r="M21" s="145"/>
      <c r="N21" s="145"/>
    </row>
    <row r="22" spans="1:14" s="3" customFormat="1" ht="21.75" customHeight="1">
      <c r="A22" s="141">
        <v>17</v>
      </c>
      <c r="B22" s="92" t="s">
        <v>281</v>
      </c>
      <c r="C22" s="93" t="s">
        <v>282</v>
      </c>
      <c r="D22" s="94" t="s">
        <v>283</v>
      </c>
      <c r="E22" s="95">
        <v>35310</v>
      </c>
      <c r="F22" s="84" t="s">
        <v>54</v>
      </c>
      <c r="G22" s="135" t="s">
        <v>208</v>
      </c>
      <c r="H22" s="142">
        <v>5.5</v>
      </c>
      <c r="I22" s="142">
        <v>4.5</v>
      </c>
      <c r="J22" s="143">
        <v>5</v>
      </c>
      <c r="K22" s="144"/>
      <c r="L22" s="144" t="s">
        <v>630</v>
      </c>
      <c r="M22" s="145"/>
      <c r="N22" s="145"/>
    </row>
    <row r="23" spans="1:14" s="3" customFormat="1" ht="21.75" customHeight="1">
      <c r="A23" s="141">
        <v>18</v>
      </c>
      <c r="B23" s="92" t="s">
        <v>168</v>
      </c>
      <c r="C23" s="93" t="s">
        <v>79</v>
      </c>
      <c r="D23" s="94" t="s">
        <v>169</v>
      </c>
      <c r="E23" s="95">
        <v>35164</v>
      </c>
      <c r="F23" s="84" t="s">
        <v>58</v>
      </c>
      <c r="G23" s="135" t="s">
        <v>157</v>
      </c>
      <c r="H23" s="142">
        <v>6</v>
      </c>
      <c r="I23" s="142">
        <v>4</v>
      </c>
      <c r="J23" s="143">
        <v>5</v>
      </c>
      <c r="K23" s="144"/>
      <c r="L23" s="144" t="s">
        <v>630</v>
      </c>
      <c r="M23" s="145"/>
      <c r="N23" s="145"/>
    </row>
    <row r="24" spans="1:14" s="3" customFormat="1" ht="21.75" customHeight="1">
      <c r="A24" s="141">
        <v>19</v>
      </c>
      <c r="B24" s="92" t="s">
        <v>285</v>
      </c>
      <c r="C24" s="93" t="s">
        <v>244</v>
      </c>
      <c r="D24" s="94" t="s">
        <v>62</v>
      </c>
      <c r="E24" s="95">
        <v>35258</v>
      </c>
      <c r="F24" s="84" t="s">
        <v>21</v>
      </c>
      <c r="G24" s="135" t="s">
        <v>205</v>
      </c>
      <c r="H24" s="142">
        <v>5.5</v>
      </c>
      <c r="I24" s="142">
        <v>5</v>
      </c>
      <c r="J24" s="143">
        <v>5.25</v>
      </c>
      <c r="K24" s="144"/>
      <c r="L24" s="144" t="s">
        <v>630</v>
      </c>
      <c r="M24" s="145"/>
      <c r="N24" s="145"/>
    </row>
    <row r="25" spans="1:14" s="3" customFormat="1" ht="21.75" customHeight="1">
      <c r="A25" s="141">
        <v>20</v>
      </c>
      <c r="B25" s="92" t="s">
        <v>546</v>
      </c>
      <c r="C25" s="93" t="s">
        <v>547</v>
      </c>
      <c r="D25" s="94" t="s">
        <v>288</v>
      </c>
      <c r="E25" s="95" t="s">
        <v>548</v>
      </c>
      <c r="F25" s="84" t="s">
        <v>21</v>
      </c>
      <c r="G25" s="135" t="s">
        <v>139</v>
      </c>
      <c r="H25" s="142">
        <v>8</v>
      </c>
      <c r="I25" s="142">
        <v>4</v>
      </c>
      <c r="J25" s="143">
        <v>6</v>
      </c>
      <c r="K25" s="144"/>
      <c r="L25" s="144" t="s">
        <v>630</v>
      </c>
      <c r="M25" s="145"/>
      <c r="N25" s="145"/>
    </row>
    <row r="26" spans="1:14" s="3" customFormat="1" ht="21.75" customHeight="1">
      <c r="A26" s="141">
        <v>21</v>
      </c>
      <c r="B26" s="92" t="s">
        <v>291</v>
      </c>
      <c r="C26" s="93" t="s">
        <v>292</v>
      </c>
      <c r="D26" s="94" t="s">
        <v>60</v>
      </c>
      <c r="E26" s="95">
        <v>35330</v>
      </c>
      <c r="F26" s="84" t="s">
        <v>54</v>
      </c>
      <c r="G26" s="135" t="s">
        <v>205</v>
      </c>
      <c r="H26" s="142">
        <v>4.5</v>
      </c>
      <c r="I26" s="142">
        <v>6.5</v>
      </c>
      <c r="J26" s="143">
        <v>5.5</v>
      </c>
      <c r="K26" s="144"/>
      <c r="L26" s="144" t="s">
        <v>630</v>
      </c>
      <c r="M26" s="145"/>
      <c r="N26" s="145"/>
    </row>
    <row r="27" spans="1:14" s="3" customFormat="1" ht="21.75" customHeight="1">
      <c r="A27" s="141">
        <v>22</v>
      </c>
      <c r="B27" s="92" t="s">
        <v>300</v>
      </c>
      <c r="C27" s="93" t="s">
        <v>301</v>
      </c>
      <c r="D27" s="94" t="s">
        <v>299</v>
      </c>
      <c r="E27" s="95">
        <v>35112</v>
      </c>
      <c r="F27" s="84" t="s">
        <v>54</v>
      </c>
      <c r="G27" s="135" t="s">
        <v>209</v>
      </c>
      <c r="H27" s="142">
        <v>5</v>
      </c>
      <c r="I27" s="142">
        <v>6</v>
      </c>
      <c r="J27" s="143">
        <v>5.5</v>
      </c>
      <c r="K27" s="144"/>
      <c r="L27" s="144" t="s">
        <v>630</v>
      </c>
      <c r="M27" s="145"/>
      <c r="N27" s="145"/>
    </row>
    <row r="28" spans="1:14" s="3" customFormat="1" ht="21.75" customHeight="1">
      <c r="A28" s="141">
        <v>23</v>
      </c>
      <c r="B28" s="92" t="s">
        <v>302</v>
      </c>
      <c r="C28" s="93" t="s">
        <v>64</v>
      </c>
      <c r="D28" s="94" t="s">
        <v>303</v>
      </c>
      <c r="E28" s="95">
        <v>35328</v>
      </c>
      <c r="F28" s="84" t="s">
        <v>304</v>
      </c>
      <c r="G28" s="135" t="s">
        <v>204</v>
      </c>
      <c r="H28" s="142">
        <v>6</v>
      </c>
      <c r="I28" s="142">
        <v>7.5</v>
      </c>
      <c r="J28" s="143">
        <v>6.75</v>
      </c>
      <c r="K28" s="144"/>
      <c r="L28" s="144" t="s">
        <v>630</v>
      </c>
      <c r="M28" s="145"/>
      <c r="N28" s="145"/>
    </row>
    <row r="29" spans="1:14" s="3" customFormat="1" ht="21.75" customHeight="1">
      <c r="A29" s="141">
        <v>24</v>
      </c>
      <c r="B29" s="92" t="s">
        <v>307</v>
      </c>
      <c r="C29" s="93" t="s">
        <v>308</v>
      </c>
      <c r="D29" s="94" t="s">
        <v>52</v>
      </c>
      <c r="E29" s="95">
        <v>35249</v>
      </c>
      <c r="F29" s="84" t="s">
        <v>19</v>
      </c>
      <c r="G29" s="135" t="s">
        <v>203</v>
      </c>
      <c r="H29" s="142">
        <v>5.5</v>
      </c>
      <c r="I29" s="142">
        <v>5</v>
      </c>
      <c r="J29" s="143">
        <v>5.25</v>
      </c>
      <c r="K29" s="144"/>
      <c r="L29" s="144" t="s">
        <v>630</v>
      </c>
      <c r="M29" s="145"/>
      <c r="N29" s="145"/>
    </row>
    <row r="30" spans="1:14" s="3" customFormat="1" ht="21.75" customHeight="1">
      <c r="A30" s="141">
        <v>25</v>
      </c>
      <c r="B30" s="92" t="s">
        <v>309</v>
      </c>
      <c r="C30" s="93" t="s">
        <v>295</v>
      </c>
      <c r="D30" s="94" t="s">
        <v>310</v>
      </c>
      <c r="E30" s="95">
        <v>35141</v>
      </c>
      <c r="F30" s="84" t="s">
        <v>54</v>
      </c>
      <c r="G30" s="135" t="s">
        <v>203</v>
      </c>
      <c r="H30" s="142">
        <v>6.5</v>
      </c>
      <c r="I30" s="142">
        <v>4</v>
      </c>
      <c r="J30" s="143">
        <v>5.25</v>
      </c>
      <c r="K30" s="144"/>
      <c r="L30" s="144" t="s">
        <v>630</v>
      </c>
      <c r="M30" s="145"/>
      <c r="N30" s="145"/>
    </row>
    <row r="31" spans="1:14" s="3" customFormat="1" ht="21.75" customHeight="1">
      <c r="A31" s="141">
        <v>26</v>
      </c>
      <c r="B31" s="92" t="s">
        <v>311</v>
      </c>
      <c r="C31" s="93" t="s">
        <v>312</v>
      </c>
      <c r="D31" s="94" t="s">
        <v>50</v>
      </c>
      <c r="E31" s="95">
        <v>35336</v>
      </c>
      <c r="F31" s="84" t="s">
        <v>21</v>
      </c>
      <c r="G31" s="135" t="s">
        <v>208</v>
      </c>
      <c r="H31" s="142">
        <v>5.5</v>
      </c>
      <c r="I31" s="142">
        <v>5.5</v>
      </c>
      <c r="J31" s="143">
        <v>5.5</v>
      </c>
      <c r="K31" s="144"/>
      <c r="L31" s="144" t="s">
        <v>630</v>
      </c>
      <c r="M31" s="145"/>
      <c r="N31" s="145"/>
    </row>
    <row r="32" spans="1:14" s="3" customFormat="1" ht="21.75" customHeight="1">
      <c r="A32" s="141">
        <v>27</v>
      </c>
      <c r="B32" s="92" t="s">
        <v>315</v>
      </c>
      <c r="C32" s="93" t="s">
        <v>48</v>
      </c>
      <c r="D32" s="94" t="s">
        <v>316</v>
      </c>
      <c r="E32" s="95">
        <v>35204</v>
      </c>
      <c r="F32" s="84" t="s">
        <v>44</v>
      </c>
      <c r="G32" s="135" t="s">
        <v>227</v>
      </c>
      <c r="H32" s="142">
        <v>5.5</v>
      </c>
      <c r="I32" s="142">
        <v>9</v>
      </c>
      <c r="J32" s="143">
        <v>7.25</v>
      </c>
      <c r="K32" s="144"/>
      <c r="L32" s="144" t="s">
        <v>630</v>
      </c>
      <c r="M32" s="145"/>
      <c r="N32" s="145"/>
    </row>
    <row r="33" spans="1:14" s="3" customFormat="1" ht="21.75" customHeight="1">
      <c r="A33" s="141">
        <v>28</v>
      </c>
      <c r="B33" s="92" t="s">
        <v>317</v>
      </c>
      <c r="C33" s="93" t="s">
        <v>318</v>
      </c>
      <c r="D33" s="94" t="s">
        <v>319</v>
      </c>
      <c r="E33" s="95">
        <v>35404</v>
      </c>
      <c r="F33" s="84" t="s">
        <v>54</v>
      </c>
      <c r="G33" s="135" t="s">
        <v>236</v>
      </c>
      <c r="H33" s="142">
        <v>6</v>
      </c>
      <c r="I33" s="142">
        <v>5</v>
      </c>
      <c r="J33" s="143">
        <v>5.5</v>
      </c>
      <c r="K33" s="144"/>
      <c r="L33" s="144" t="s">
        <v>630</v>
      </c>
      <c r="M33" s="145"/>
      <c r="N33" s="145"/>
    </row>
    <row r="34" spans="1:14" s="3" customFormat="1" ht="21.75" customHeight="1">
      <c r="A34" s="141">
        <v>29</v>
      </c>
      <c r="B34" s="92" t="s">
        <v>320</v>
      </c>
      <c r="C34" s="93" t="s">
        <v>48</v>
      </c>
      <c r="D34" s="94" t="s">
        <v>143</v>
      </c>
      <c r="E34" s="95">
        <v>35242</v>
      </c>
      <c r="F34" s="84" t="s">
        <v>54</v>
      </c>
      <c r="G34" s="135" t="s">
        <v>203</v>
      </c>
      <c r="H34" s="142">
        <v>5.5</v>
      </c>
      <c r="I34" s="142">
        <v>9</v>
      </c>
      <c r="J34" s="143">
        <v>7.25</v>
      </c>
      <c r="K34" s="144"/>
      <c r="L34" s="144" t="s">
        <v>630</v>
      </c>
      <c r="M34" s="145"/>
      <c r="N34" s="145"/>
    </row>
    <row r="35" spans="1:14" s="3" customFormat="1" ht="21.75" customHeight="1">
      <c r="A35" s="141">
        <v>30</v>
      </c>
      <c r="B35" s="92" t="s">
        <v>321</v>
      </c>
      <c r="C35" s="93" t="s">
        <v>322</v>
      </c>
      <c r="D35" s="94" t="s">
        <v>143</v>
      </c>
      <c r="E35" s="95">
        <v>35339</v>
      </c>
      <c r="F35" s="84" t="s">
        <v>45</v>
      </c>
      <c r="G35" s="135" t="s">
        <v>227</v>
      </c>
      <c r="H35" s="142">
        <v>6.5</v>
      </c>
      <c r="I35" s="142">
        <v>9.5</v>
      </c>
      <c r="J35" s="143">
        <v>8</v>
      </c>
      <c r="K35" s="144"/>
      <c r="L35" s="144" t="s">
        <v>631</v>
      </c>
      <c r="M35" s="145"/>
      <c r="N35" s="145"/>
    </row>
    <row r="36" spans="1:14" s="3" customFormat="1" ht="21.75" customHeight="1">
      <c r="A36" s="141">
        <v>31</v>
      </c>
      <c r="B36" s="92" t="s">
        <v>325</v>
      </c>
      <c r="C36" s="93" t="s">
        <v>305</v>
      </c>
      <c r="D36" s="94" t="s">
        <v>65</v>
      </c>
      <c r="E36" s="95">
        <v>35165</v>
      </c>
      <c r="F36" s="84" t="s">
        <v>54</v>
      </c>
      <c r="G36" s="135" t="s">
        <v>221</v>
      </c>
      <c r="H36" s="142">
        <v>6</v>
      </c>
      <c r="I36" s="142">
        <v>6</v>
      </c>
      <c r="J36" s="143">
        <v>6</v>
      </c>
      <c r="K36" s="144"/>
      <c r="L36" s="144" t="s">
        <v>630</v>
      </c>
      <c r="M36" s="145"/>
      <c r="N36" s="145"/>
    </row>
    <row r="37" spans="1:14" s="3" customFormat="1" ht="21.75" customHeight="1">
      <c r="A37" s="141">
        <v>32</v>
      </c>
      <c r="B37" s="92" t="s">
        <v>326</v>
      </c>
      <c r="C37" s="93" t="s">
        <v>222</v>
      </c>
      <c r="D37" s="94" t="s">
        <v>327</v>
      </c>
      <c r="E37" s="95">
        <v>35184</v>
      </c>
      <c r="F37" s="84" t="s">
        <v>54</v>
      </c>
      <c r="G37" s="135" t="s">
        <v>209</v>
      </c>
      <c r="H37" s="142">
        <v>5.5</v>
      </c>
      <c r="I37" s="142">
        <v>6</v>
      </c>
      <c r="J37" s="143">
        <v>5.75</v>
      </c>
      <c r="K37" s="144"/>
      <c r="L37" s="144" t="s">
        <v>630</v>
      </c>
      <c r="M37" s="145"/>
      <c r="N37" s="145"/>
    </row>
    <row r="38" spans="1:14" s="3" customFormat="1" ht="21.75" customHeight="1">
      <c r="A38" s="141">
        <v>33</v>
      </c>
      <c r="B38" s="92" t="s">
        <v>22</v>
      </c>
      <c r="C38" s="93" t="s">
        <v>80</v>
      </c>
      <c r="D38" s="94" t="s">
        <v>66</v>
      </c>
      <c r="E38" s="95">
        <v>34515</v>
      </c>
      <c r="F38" s="84" t="s">
        <v>44</v>
      </c>
      <c r="G38" s="135" t="s">
        <v>25</v>
      </c>
      <c r="H38" s="142">
        <v>5.5</v>
      </c>
      <c r="I38" s="142">
        <v>4.5</v>
      </c>
      <c r="J38" s="143">
        <v>5</v>
      </c>
      <c r="K38" s="144"/>
      <c r="L38" s="144" t="s">
        <v>630</v>
      </c>
      <c r="M38" s="145"/>
      <c r="N38" s="145"/>
    </row>
    <row r="39" spans="1:14" s="3" customFormat="1" ht="21.75" customHeight="1">
      <c r="A39" s="141">
        <v>34</v>
      </c>
      <c r="B39" s="92" t="s">
        <v>176</v>
      </c>
      <c r="C39" s="93" t="s">
        <v>130</v>
      </c>
      <c r="D39" s="94" t="s">
        <v>17</v>
      </c>
      <c r="E39" s="95">
        <v>35223</v>
      </c>
      <c r="F39" s="84" t="s">
        <v>19</v>
      </c>
      <c r="G39" s="135" t="s">
        <v>157</v>
      </c>
      <c r="H39" s="142">
        <v>5</v>
      </c>
      <c r="I39" s="142">
        <v>6</v>
      </c>
      <c r="J39" s="143">
        <v>5.5</v>
      </c>
      <c r="K39" s="144"/>
      <c r="L39" s="144" t="s">
        <v>630</v>
      </c>
      <c r="M39" s="145"/>
      <c r="N39" s="145"/>
    </row>
    <row r="40" spans="1:14" s="3" customFormat="1" ht="21.75" customHeight="1">
      <c r="A40" s="141">
        <v>35</v>
      </c>
      <c r="B40" s="92" t="s">
        <v>328</v>
      </c>
      <c r="C40" s="93" t="s">
        <v>16</v>
      </c>
      <c r="D40" s="94" t="s">
        <v>17</v>
      </c>
      <c r="E40" s="95" t="s">
        <v>329</v>
      </c>
      <c r="F40" s="84" t="s">
        <v>206</v>
      </c>
      <c r="G40" s="135" t="s">
        <v>18</v>
      </c>
      <c r="H40" s="142">
        <v>7</v>
      </c>
      <c r="I40" s="142">
        <v>3.5</v>
      </c>
      <c r="J40" s="143">
        <v>5.25</v>
      </c>
      <c r="K40" s="144"/>
      <c r="L40" s="144" t="s">
        <v>630</v>
      </c>
      <c r="M40" s="145"/>
      <c r="N40" s="145"/>
    </row>
    <row r="41" spans="1:14" s="3" customFormat="1" ht="21.75" customHeight="1">
      <c r="A41" s="141">
        <v>36</v>
      </c>
      <c r="B41" s="92" t="s">
        <v>330</v>
      </c>
      <c r="C41" s="93" t="s">
        <v>147</v>
      </c>
      <c r="D41" s="94" t="s">
        <v>17</v>
      </c>
      <c r="E41" s="95">
        <v>35323</v>
      </c>
      <c r="F41" s="84" t="s">
        <v>47</v>
      </c>
      <c r="G41" s="135" t="s">
        <v>227</v>
      </c>
      <c r="H41" s="142">
        <v>4</v>
      </c>
      <c r="I41" s="142">
        <v>6</v>
      </c>
      <c r="J41" s="143">
        <v>5</v>
      </c>
      <c r="K41" s="144"/>
      <c r="L41" s="144" t="s">
        <v>630</v>
      </c>
      <c r="M41" s="145"/>
      <c r="N41" s="145"/>
    </row>
    <row r="42" spans="1:14" s="3" customFormat="1" ht="21.75" customHeight="1">
      <c r="A42" s="141">
        <v>37</v>
      </c>
      <c r="B42" s="92" t="s">
        <v>331</v>
      </c>
      <c r="C42" s="93" t="s">
        <v>332</v>
      </c>
      <c r="D42" s="94" t="s">
        <v>67</v>
      </c>
      <c r="E42" s="95">
        <v>35236</v>
      </c>
      <c r="F42" s="84" t="s">
        <v>19</v>
      </c>
      <c r="G42" s="135" t="s">
        <v>227</v>
      </c>
      <c r="H42" s="142">
        <v>5.5</v>
      </c>
      <c r="I42" s="142">
        <v>5.5</v>
      </c>
      <c r="J42" s="143">
        <v>5.5</v>
      </c>
      <c r="K42" s="144"/>
      <c r="L42" s="144" t="s">
        <v>630</v>
      </c>
      <c r="M42" s="145"/>
      <c r="N42" s="145"/>
    </row>
    <row r="43" spans="1:14" s="3" customFormat="1" ht="21.75" customHeight="1">
      <c r="A43" s="141">
        <v>38</v>
      </c>
      <c r="B43" s="92" t="s">
        <v>334</v>
      </c>
      <c r="C43" s="93" t="s">
        <v>335</v>
      </c>
      <c r="D43" s="94" t="s">
        <v>336</v>
      </c>
      <c r="E43" s="95">
        <v>34870</v>
      </c>
      <c r="F43" s="84" t="s">
        <v>47</v>
      </c>
      <c r="G43" s="135" t="s">
        <v>205</v>
      </c>
      <c r="H43" s="142">
        <v>5</v>
      </c>
      <c r="I43" s="142">
        <v>7</v>
      </c>
      <c r="J43" s="143">
        <v>6</v>
      </c>
      <c r="K43" s="144"/>
      <c r="L43" s="144" t="s">
        <v>630</v>
      </c>
      <c r="M43" s="145"/>
      <c r="N43" s="145"/>
    </row>
    <row r="44" spans="1:14" s="3" customFormat="1" ht="21.75" customHeight="1">
      <c r="A44" s="141">
        <v>39</v>
      </c>
      <c r="B44" s="92" t="s">
        <v>337</v>
      </c>
      <c r="C44" s="93" t="s">
        <v>338</v>
      </c>
      <c r="D44" s="94" t="s">
        <v>336</v>
      </c>
      <c r="E44" s="95">
        <v>35275</v>
      </c>
      <c r="F44" s="84" t="s">
        <v>47</v>
      </c>
      <c r="G44" s="135" t="s">
        <v>209</v>
      </c>
      <c r="H44" s="142">
        <v>5.5</v>
      </c>
      <c r="I44" s="142">
        <v>5</v>
      </c>
      <c r="J44" s="143">
        <v>5.25</v>
      </c>
      <c r="K44" s="144"/>
      <c r="L44" s="144" t="s">
        <v>630</v>
      </c>
      <c r="M44" s="145"/>
      <c r="N44" s="145"/>
    </row>
    <row r="45" spans="1:14" s="3" customFormat="1" ht="21.75" customHeight="1">
      <c r="A45" s="141">
        <v>40</v>
      </c>
      <c r="B45" s="92" t="s">
        <v>339</v>
      </c>
      <c r="C45" s="93" t="s">
        <v>340</v>
      </c>
      <c r="D45" s="94" t="s">
        <v>341</v>
      </c>
      <c r="E45" s="95">
        <v>35398</v>
      </c>
      <c r="F45" s="84" t="s">
        <v>47</v>
      </c>
      <c r="G45" s="135" t="s">
        <v>203</v>
      </c>
      <c r="H45" s="142">
        <v>6</v>
      </c>
      <c r="I45" s="142">
        <v>6.5</v>
      </c>
      <c r="J45" s="143">
        <v>6.25</v>
      </c>
      <c r="K45" s="144"/>
      <c r="L45" s="144" t="s">
        <v>630</v>
      </c>
      <c r="M45" s="145"/>
      <c r="N45" s="145"/>
    </row>
    <row r="46" spans="1:14" s="3" customFormat="1" ht="21.75" customHeight="1">
      <c r="A46" s="141">
        <v>41</v>
      </c>
      <c r="B46" s="92" t="s">
        <v>342</v>
      </c>
      <c r="C46" s="93" t="s">
        <v>343</v>
      </c>
      <c r="D46" s="94" t="s">
        <v>344</v>
      </c>
      <c r="E46" s="95">
        <v>34816</v>
      </c>
      <c r="F46" s="84" t="s">
        <v>21</v>
      </c>
      <c r="G46" s="135" t="s">
        <v>227</v>
      </c>
      <c r="H46" s="142">
        <v>5.5</v>
      </c>
      <c r="I46" s="142">
        <v>9</v>
      </c>
      <c r="J46" s="143">
        <v>7.25</v>
      </c>
      <c r="K46" s="144"/>
      <c r="L46" s="144" t="s">
        <v>630</v>
      </c>
      <c r="M46" s="145"/>
      <c r="N46" s="145"/>
    </row>
    <row r="47" spans="1:14" s="3" customFormat="1" ht="21.75" customHeight="1">
      <c r="A47" s="141">
        <v>42</v>
      </c>
      <c r="B47" s="92" t="s">
        <v>179</v>
      </c>
      <c r="C47" s="93" t="s">
        <v>180</v>
      </c>
      <c r="D47" s="94" t="s">
        <v>181</v>
      </c>
      <c r="E47" s="95">
        <v>35294</v>
      </c>
      <c r="F47" s="84" t="s">
        <v>136</v>
      </c>
      <c r="G47" s="135" t="s">
        <v>156</v>
      </c>
      <c r="H47" s="142">
        <v>4</v>
      </c>
      <c r="I47" s="142">
        <v>7.5</v>
      </c>
      <c r="J47" s="143">
        <v>5.75</v>
      </c>
      <c r="K47" s="144"/>
      <c r="L47" s="144" t="s">
        <v>630</v>
      </c>
      <c r="M47" s="145"/>
      <c r="N47" s="145"/>
    </row>
    <row r="48" spans="1:14" s="3" customFormat="1" ht="21.75" customHeight="1">
      <c r="A48" s="141">
        <v>43</v>
      </c>
      <c r="B48" s="92" t="s">
        <v>353</v>
      </c>
      <c r="C48" s="93" t="s">
        <v>61</v>
      </c>
      <c r="D48" s="94" t="s">
        <v>63</v>
      </c>
      <c r="E48" s="95">
        <v>35043</v>
      </c>
      <c r="F48" s="84" t="s">
        <v>21</v>
      </c>
      <c r="G48" s="135" t="s">
        <v>209</v>
      </c>
      <c r="H48" s="142">
        <v>3</v>
      </c>
      <c r="I48" s="142">
        <v>10</v>
      </c>
      <c r="J48" s="143">
        <v>6.5</v>
      </c>
      <c r="K48" s="144"/>
      <c r="L48" s="144" t="s">
        <v>630</v>
      </c>
      <c r="M48" s="145"/>
      <c r="N48" s="145"/>
    </row>
    <row r="49" spans="1:14" s="3" customFormat="1" ht="21.75" customHeight="1">
      <c r="A49" s="141">
        <v>44</v>
      </c>
      <c r="B49" s="92" t="s">
        <v>354</v>
      </c>
      <c r="C49" s="93" t="s">
        <v>355</v>
      </c>
      <c r="D49" s="94" t="s">
        <v>356</v>
      </c>
      <c r="E49" s="95">
        <v>35226</v>
      </c>
      <c r="F49" s="84" t="s">
        <v>54</v>
      </c>
      <c r="G49" s="135" t="s">
        <v>204</v>
      </c>
      <c r="H49" s="142">
        <v>5</v>
      </c>
      <c r="I49" s="142">
        <v>6.5</v>
      </c>
      <c r="J49" s="143">
        <v>5.75</v>
      </c>
      <c r="K49" s="144"/>
      <c r="L49" s="144" t="s">
        <v>630</v>
      </c>
      <c r="M49" s="145"/>
      <c r="N49" s="145"/>
    </row>
    <row r="50" spans="1:14" s="3" customFormat="1" ht="21.75" customHeight="1">
      <c r="A50" s="141">
        <v>45</v>
      </c>
      <c r="B50" s="92" t="s">
        <v>357</v>
      </c>
      <c r="C50" s="93" t="s">
        <v>76</v>
      </c>
      <c r="D50" s="94" t="s">
        <v>358</v>
      </c>
      <c r="E50" s="95">
        <v>35205</v>
      </c>
      <c r="F50" s="84" t="s">
        <v>45</v>
      </c>
      <c r="G50" s="135" t="s">
        <v>208</v>
      </c>
      <c r="H50" s="142">
        <v>5</v>
      </c>
      <c r="I50" s="142">
        <v>6.5</v>
      </c>
      <c r="J50" s="143">
        <v>5.75</v>
      </c>
      <c r="K50" s="144"/>
      <c r="L50" s="144" t="s">
        <v>630</v>
      </c>
      <c r="M50" s="145"/>
      <c r="N50" s="145"/>
    </row>
    <row r="51" spans="1:14" s="3" customFormat="1" ht="21.75" customHeight="1">
      <c r="A51" s="141">
        <v>46</v>
      </c>
      <c r="B51" s="92" t="s">
        <v>362</v>
      </c>
      <c r="C51" s="93" t="s">
        <v>363</v>
      </c>
      <c r="D51" s="94" t="s">
        <v>364</v>
      </c>
      <c r="E51" s="95">
        <v>35242</v>
      </c>
      <c r="F51" s="84" t="s">
        <v>58</v>
      </c>
      <c r="G51" s="135" t="s">
        <v>221</v>
      </c>
      <c r="H51" s="142">
        <v>6</v>
      </c>
      <c r="I51" s="142">
        <v>4.5</v>
      </c>
      <c r="J51" s="143">
        <v>5.25</v>
      </c>
      <c r="K51" s="144"/>
      <c r="L51" s="144" t="s">
        <v>630</v>
      </c>
      <c r="M51" s="145"/>
      <c r="N51" s="145"/>
    </row>
    <row r="52" spans="1:14" s="3" customFormat="1" ht="21.75" customHeight="1">
      <c r="A52" s="141">
        <v>47</v>
      </c>
      <c r="B52" s="92" t="s">
        <v>366</v>
      </c>
      <c r="C52" s="93" t="s">
        <v>80</v>
      </c>
      <c r="D52" s="94" t="s">
        <v>365</v>
      </c>
      <c r="E52" s="95">
        <v>34748</v>
      </c>
      <c r="F52" s="84" t="s">
        <v>47</v>
      </c>
      <c r="G52" s="135" t="s">
        <v>204</v>
      </c>
      <c r="H52" s="142">
        <v>5.5</v>
      </c>
      <c r="I52" s="142">
        <v>7.5</v>
      </c>
      <c r="J52" s="143">
        <v>6.5</v>
      </c>
      <c r="K52" s="144"/>
      <c r="L52" s="144" t="s">
        <v>630</v>
      </c>
      <c r="M52" s="145"/>
      <c r="N52" s="145"/>
    </row>
    <row r="53" spans="1:14" s="3" customFormat="1" ht="21.75" customHeight="1">
      <c r="A53" s="141">
        <v>48</v>
      </c>
      <c r="B53" s="92" t="s">
        <v>369</v>
      </c>
      <c r="C53" s="93" t="s">
        <v>370</v>
      </c>
      <c r="D53" s="94" t="s">
        <v>368</v>
      </c>
      <c r="E53" s="95">
        <v>34972</v>
      </c>
      <c r="F53" s="84" t="s">
        <v>54</v>
      </c>
      <c r="G53" s="135" t="s">
        <v>221</v>
      </c>
      <c r="H53" s="142">
        <v>4</v>
      </c>
      <c r="I53" s="142">
        <v>8.5</v>
      </c>
      <c r="J53" s="143">
        <v>6.25</v>
      </c>
      <c r="K53" s="144"/>
      <c r="L53" s="144" t="s">
        <v>630</v>
      </c>
      <c r="M53" s="145"/>
      <c r="N53" s="145"/>
    </row>
    <row r="54" spans="1:14" s="3" customFormat="1" ht="21.75" customHeight="1">
      <c r="A54" s="141">
        <v>49</v>
      </c>
      <c r="B54" s="92" t="s">
        <v>371</v>
      </c>
      <c r="C54" s="93" t="s">
        <v>372</v>
      </c>
      <c r="D54" s="94" t="s">
        <v>368</v>
      </c>
      <c r="E54" s="95">
        <v>35091</v>
      </c>
      <c r="F54" s="84" t="s">
        <v>167</v>
      </c>
      <c r="G54" s="135" t="s">
        <v>203</v>
      </c>
      <c r="H54" s="142">
        <v>6.5</v>
      </c>
      <c r="I54" s="142">
        <v>5</v>
      </c>
      <c r="J54" s="143">
        <v>5.75</v>
      </c>
      <c r="K54" s="144"/>
      <c r="L54" s="144" t="s">
        <v>630</v>
      </c>
      <c r="M54" s="145"/>
      <c r="N54" s="145"/>
    </row>
    <row r="55" spans="1:14" s="3" customFormat="1" ht="21.75" customHeight="1">
      <c r="A55" s="141">
        <v>50</v>
      </c>
      <c r="B55" s="92" t="s">
        <v>373</v>
      </c>
      <c r="C55" s="93" t="s">
        <v>374</v>
      </c>
      <c r="D55" s="94" t="s">
        <v>375</v>
      </c>
      <c r="E55" s="95">
        <v>35120</v>
      </c>
      <c r="F55" s="84" t="s">
        <v>44</v>
      </c>
      <c r="G55" s="135" t="s">
        <v>221</v>
      </c>
      <c r="H55" s="142">
        <v>6</v>
      </c>
      <c r="I55" s="142">
        <v>5</v>
      </c>
      <c r="J55" s="143">
        <v>5.5</v>
      </c>
      <c r="K55" s="144"/>
      <c r="L55" s="144" t="s">
        <v>630</v>
      </c>
      <c r="M55" s="145"/>
      <c r="N55" s="145"/>
    </row>
    <row r="56" spans="1:14" s="3" customFormat="1" ht="21.75" customHeight="1">
      <c r="A56" s="141">
        <v>51</v>
      </c>
      <c r="B56" s="92" t="s">
        <v>376</v>
      </c>
      <c r="C56" s="93" t="s">
        <v>46</v>
      </c>
      <c r="D56" s="94" t="s">
        <v>55</v>
      </c>
      <c r="E56" s="95">
        <v>35073</v>
      </c>
      <c r="F56" s="84" t="s">
        <v>44</v>
      </c>
      <c r="G56" s="135" t="s">
        <v>221</v>
      </c>
      <c r="H56" s="142">
        <v>5.5</v>
      </c>
      <c r="I56" s="142">
        <v>5</v>
      </c>
      <c r="J56" s="143">
        <v>5.25</v>
      </c>
      <c r="K56" s="144"/>
      <c r="L56" s="144" t="s">
        <v>630</v>
      </c>
      <c r="M56" s="145"/>
      <c r="N56" s="145"/>
    </row>
    <row r="57" spans="1:14" s="3" customFormat="1" ht="21.75" customHeight="1">
      <c r="A57" s="141">
        <v>52</v>
      </c>
      <c r="B57" s="92" t="s">
        <v>378</v>
      </c>
      <c r="C57" s="93" t="s">
        <v>379</v>
      </c>
      <c r="D57" s="94" t="s">
        <v>56</v>
      </c>
      <c r="E57" s="95">
        <v>35326</v>
      </c>
      <c r="F57" s="84" t="s">
        <v>207</v>
      </c>
      <c r="G57" s="135" t="s">
        <v>227</v>
      </c>
      <c r="H57" s="142">
        <v>5</v>
      </c>
      <c r="I57" s="142">
        <v>5.5</v>
      </c>
      <c r="J57" s="143">
        <v>5.25</v>
      </c>
      <c r="K57" s="144"/>
      <c r="L57" s="144" t="s">
        <v>630</v>
      </c>
      <c r="M57" s="145"/>
      <c r="N57" s="145"/>
    </row>
    <row r="58" spans="1:14" s="3" customFormat="1" ht="21.75" customHeight="1">
      <c r="A58" s="141">
        <v>53</v>
      </c>
      <c r="B58" s="92" t="s">
        <v>380</v>
      </c>
      <c r="C58" s="93" t="s">
        <v>381</v>
      </c>
      <c r="D58" s="94" t="s">
        <v>56</v>
      </c>
      <c r="E58" s="95">
        <v>34944</v>
      </c>
      <c r="F58" s="84" t="s">
        <v>47</v>
      </c>
      <c r="G58" s="135" t="s">
        <v>209</v>
      </c>
      <c r="H58" s="142">
        <v>5</v>
      </c>
      <c r="I58" s="142">
        <v>8.5</v>
      </c>
      <c r="J58" s="143">
        <v>6.75</v>
      </c>
      <c r="K58" s="144"/>
      <c r="L58" s="144" t="s">
        <v>630</v>
      </c>
      <c r="M58" s="145"/>
      <c r="N58" s="145"/>
    </row>
    <row r="59" spans="1:14" s="3" customFormat="1" ht="21.75" customHeight="1">
      <c r="A59" s="141">
        <v>54</v>
      </c>
      <c r="B59" s="92" t="s">
        <v>383</v>
      </c>
      <c r="C59" s="93" t="s">
        <v>384</v>
      </c>
      <c r="D59" s="94" t="s">
        <v>57</v>
      </c>
      <c r="E59" s="95">
        <v>35375</v>
      </c>
      <c r="F59" s="84" t="s">
        <v>45</v>
      </c>
      <c r="G59" s="135" t="s">
        <v>227</v>
      </c>
      <c r="H59" s="142">
        <v>7</v>
      </c>
      <c r="I59" s="142">
        <v>6</v>
      </c>
      <c r="J59" s="143">
        <v>6.5</v>
      </c>
      <c r="K59" s="144"/>
      <c r="L59" s="144" t="s">
        <v>630</v>
      </c>
      <c r="M59" s="145"/>
      <c r="N59" s="145"/>
    </row>
    <row r="60" spans="1:14" s="3" customFormat="1" ht="21.75" customHeight="1">
      <c r="A60" s="141">
        <v>55</v>
      </c>
      <c r="B60" s="92" t="s">
        <v>387</v>
      </c>
      <c r="C60" s="93" t="s">
        <v>388</v>
      </c>
      <c r="D60" s="94" t="s">
        <v>389</v>
      </c>
      <c r="E60" s="95">
        <v>34862</v>
      </c>
      <c r="F60" s="84" t="s">
        <v>21</v>
      </c>
      <c r="G60" s="135" t="s">
        <v>208</v>
      </c>
      <c r="H60" s="142">
        <v>5</v>
      </c>
      <c r="I60" s="142">
        <v>6</v>
      </c>
      <c r="J60" s="143">
        <v>5.5</v>
      </c>
      <c r="K60" s="144"/>
      <c r="L60" s="144" t="s">
        <v>630</v>
      </c>
      <c r="M60" s="145"/>
      <c r="N60" s="145"/>
    </row>
    <row r="61" spans="1:14" s="3" customFormat="1" ht="21.75" customHeight="1">
      <c r="A61" s="141">
        <v>56</v>
      </c>
      <c r="B61" s="92" t="s">
        <v>390</v>
      </c>
      <c r="C61" s="93" t="s">
        <v>352</v>
      </c>
      <c r="D61" s="94" t="s">
        <v>391</v>
      </c>
      <c r="E61" s="95">
        <v>35280</v>
      </c>
      <c r="F61" s="84" t="s">
        <v>47</v>
      </c>
      <c r="G61" s="135" t="s">
        <v>205</v>
      </c>
      <c r="H61" s="142">
        <v>5.5</v>
      </c>
      <c r="I61" s="142">
        <v>9.5</v>
      </c>
      <c r="J61" s="143">
        <v>7.5</v>
      </c>
      <c r="K61" s="144"/>
      <c r="L61" s="144" t="s">
        <v>630</v>
      </c>
      <c r="M61" s="145"/>
      <c r="N61" s="145"/>
    </row>
    <row r="62" spans="1:14" s="3" customFormat="1" ht="21.75" customHeight="1">
      <c r="A62" s="141">
        <v>57</v>
      </c>
      <c r="B62" s="92" t="s">
        <v>575</v>
      </c>
      <c r="C62" s="93" t="s">
        <v>576</v>
      </c>
      <c r="D62" s="94" t="s">
        <v>577</v>
      </c>
      <c r="E62" s="95" t="s">
        <v>578</v>
      </c>
      <c r="F62" s="84" t="s">
        <v>54</v>
      </c>
      <c r="G62" s="135" t="s">
        <v>137</v>
      </c>
      <c r="H62" s="142">
        <v>5</v>
      </c>
      <c r="I62" s="142">
        <v>5.5</v>
      </c>
      <c r="J62" s="143">
        <v>5.25</v>
      </c>
      <c r="K62" s="144"/>
      <c r="L62" s="144" t="s">
        <v>630</v>
      </c>
      <c r="M62" s="145"/>
      <c r="N62" s="145"/>
    </row>
    <row r="63" spans="1:14" s="3" customFormat="1" ht="21.75" customHeight="1">
      <c r="A63" s="141">
        <v>58</v>
      </c>
      <c r="B63" s="92" t="s">
        <v>392</v>
      </c>
      <c r="C63" s="93" t="s">
        <v>393</v>
      </c>
      <c r="D63" s="94" t="s">
        <v>394</v>
      </c>
      <c r="E63" s="95">
        <v>35100</v>
      </c>
      <c r="F63" s="84" t="s">
        <v>45</v>
      </c>
      <c r="G63" s="135" t="s">
        <v>203</v>
      </c>
      <c r="H63" s="142">
        <v>6</v>
      </c>
      <c r="I63" s="142">
        <v>8</v>
      </c>
      <c r="J63" s="143">
        <v>7</v>
      </c>
      <c r="K63" s="144"/>
      <c r="L63" s="144" t="s">
        <v>631</v>
      </c>
      <c r="M63" s="145"/>
      <c r="N63" s="145"/>
    </row>
    <row r="64" spans="1:14" s="3" customFormat="1" ht="21.75" customHeight="1">
      <c r="A64" s="141">
        <v>59</v>
      </c>
      <c r="B64" s="92" t="s">
        <v>395</v>
      </c>
      <c r="C64" s="93" t="s">
        <v>396</v>
      </c>
      <c r="D64" s="94" t="s">
        <v>397</v>
      </c>
      <c r="E64" s="95">
        <v>35409</v>
      </c>
      <c r="F64" s="84" t="s">
        <v>54</v>
      </c>
      <c r="G64" s="135" t="s">
        <v>221</v>
      </c>
      <c r="H64" s="142">
        <v>5.5</v>
      </c>
      <c r="I64" s="142">
        <v>6</v>
      </c>
      <c r="J64" s="143">
        <v>5.75</v>
      </c>
      <c r="K64" s="144"/>
      <c r="L64" s="144" t="s">
        <v>630</v>
      </c>
      <c r="M64" s="145"/>
      <c r="N64" s="145"/>
    </row>
    <row r="65" spans="1:14" s="3" customFormat="1" ht="21.75" customHeight="1">
      <c r="A65" s="141">
        <v>60</v>
      </c>
      <c r="B65" s="92" t="s">
        <v>403</v>
      </c>
      <c r="C65" s="93" t="s">
        <v>404</v>
      </c>
      <c r="D65" s="94" t="s">
        <v>405</v>
      </c>
      <c r="E65" s="95">
        <v>34804</v>
      </c>
      <c r="F65" s="84" t="s">
        <v>54</v>
      </c>
      <c r="G65" s="135" t="s">
        <v>221</v>
      </c>
      <c r="H65" s="142">
        <v>4.5</v>
      </c>
      <c r="I65" s="142">
        <v>6.5</v>
      </c>
      <c r="J65" s="143">
        <v>5.5</v>
      </c>
      <c r="K65" s="144"/>
      <c r="L65" s="144" t="s">
        <v>630</v>
      </c>
      <c r="M65" s="145"/>
      <c r="N65" s="145"/>
    </row>
    <row r="66" spans="1:14" s="3" customFormat="1" ht="21.75" customHeight="1">
      <c r="A66" s="141">
        <v>61</v>
      </c>
      <c r="B66" s="92" t="s">
        <v>406</v>
      </c>
      <c r="C66" s="93" t="s">
        <v>233</v>
      </c>
      <c r="D66" s="94" t="s">
        <v>407</v>
      </c>
      <c r="E66" s="95">
        <v>34846</v>
      </c>
      <c r="F66" s="84" t="s">
        <v>47</v>
      </c>
      <c r="G66" s="135" t="s">
        <v>221</v>
      </c>
      <c r="H66" s="142">
        <v>5.5</v>
      </c>
      <c r="I66" s="142">
        <v>6.5</v>
      </c>
      <c r="J66" s="143">
        <v>6</v>
      </c>
      <c r="K66" s="144"/>
      <c r="L66" s="144" t="s">
        <v>630</v>
      </c>
      <c r="M66" s="145"/>
      <c r="N66" s="145"/>
    </row>
    <row r="67" spans="1:14" s="3" customFormat="1" ht="21.75" customHeight="1">
      <c r="A67" s="141">
        <v>62</v>
      </c>
      <c r="B67" s="92" t="s">
        <v>408</v>
      </c>
      <c r="C67" s="93" t="s">
        <v>235</v>
      </c>
      <c r="D67" s="94" t="s">
        <v>53</v>
      </c>
      <c r="E67" s="95">
        <v>34974</v>
      </c>
      <c r="F67" s="84" t="s">
        <v>44</v>
      </c>
      <c r="G67" s="135" t="s">
        <v>139</v>
      </c>
      <c r="H67" s="142">
        <v>6.5</v>
      </c>
      <c r="I67" s="142">
        <v>5</v>
      </c>
      <c r="J67" s="143">
        <v>5.75</v>
      </c>
      <c r="K67" s="144"/>
      <c r="L67" s="144" t="s">
        <v>630</v>
      </c>
      <c r="M67" s="145"/>
      <c r="N67" s="145"/>
    </row>
    <row r="68" spans="1:14" s="3" customFormat="1" ht="21.75" customHeight="1">
      <c r="A68" s="141">
        <v>63</v>
      </c>
      <c r="B68" s="92" t="s">
        <v>186</v>
      </c>
      <c r="C68" s="93" t="s">
        <v>187</v>
      </c>
      <c r="D68" s="94" t="s">
        <v>53</v>
      </c>
      <c r="E68" s="95">
        <v>35227</v>
      </c>
      <c r="F68" s="84" t="s">
        <v>19</v>
      </c>
      <c r="G68" s="135" t="s">
        <v>156</v>
      </c>
      <c r="H68" s="142">
        <v>5</v>
      </c>
      <c r="I68" s="142">
        <v>6</v>
      </c>
      <c r="J68" s="143">
        <v>5.5</v>
      </c>
      <c r="K68" s="144"/>
      <c r="L68" s="144" t="s">
        <v>630</v>
      </c>
      <c r="M68" s="145"/>
      <c r="N68" s="145"/>
    </row>
    <row r="69" spans="1:14" s="3" customFormat="1" ht="21.75" customHeight="1">
      <c r="A69" s="141">
        <v>64</v>
      </c>
      <c r="B69" s="92" t="s">
        <v>411</v>
      </c>
      <c r="C69" s="93" t="s">
        <v>412</v>
      </c>
      <c r="D69" s="94" t="s">
        <v>53</v>
      </c>
      <c r="E69" s="95">
        <v>35175</v>
      </c>
      <c r="F69" s="84" t="s">
        <v>21</v>
      </c>
      <c r="G69" s="135" t="s">
        <v>208</v>
      </c>
      <c r="H69" s="142">
        <v>5</v>
      </c>
      <c r="I69" s="142">
        <v>8.5</v>
      </c>
      <c r="J69" s="143">
        <v>6.75</v>
      </c>
      <c r="K69" s="144"/>
      <c r="L69" s="144" t="s">
        <v>630</v>
      </c>
      <c r="M69" s="145"/>
      <c r="N69" s="145"/>
    </row>
    <row r="70" spans="1:14" s="3" customFormat="1" ht="21.75" customHeight="1">
      <c r="A70" s="141">
        <v>65</v>
      </c>
      <c r="B70" s="92" t="s">
        <v>413</v>
      </c>
      <c r="C70" s="93" t="s">
        <v>414</v>
      </c>
      <c r="D70" s="94" t="s">
        <v>53</v>
      </c>
      <c r="E70" s="95">
        <v>35242</v>
      </c>
      <c r="F70" s="84" t="s">
        <v>47</v>
      </c>
      <c r="G70" s="135" t="s">
        <v>240</v>
      </c>
      <c r="H70" s="142">
        <v>5</v>
      </c>
      <c r="I70" s="142">
        <v>6</v>
      </c>
      <c r="J70" s="143">
        <v>5.5</v>
      </c>
      <c r="K70" s="144"/>
      <c r="L70" s="144" t="s">
        <v>630</v>
      </c>
      <c r="M70" s="145"/>
      <c r="N70" s="145"/>
    </row>
    <row r="71" spans="1:14" s="3" customFormat="1" ht="21.75" customHeight="1">
      <c r="A71" s="141">
        <v>66</v>
      </c>
      <c r="B71" s="92" t="s">
        <v>415</v>
      </c>
      <c r="C71" s="93" t="s">
        <v>223</v>
      </c>
      <c r="D71" s="94" t="s">
        <v>416</v>
      </c>
      <c r="E71" s="95">
        <v>35317</v>
      </c>
      <c r="F71" s="84" t="s">
        <v>44</v>
      </c>
      <c r="G71" s="135" t="s">
        <v>204</v>
      </c>
      <c r="H71" s="142">
        <v>4</v>
      </c>
      <c r="I71" s="142">
        <v>9</v>
      </c>
      <c r="J71" s="143">
        <v>6.5</v>
      </c>
      <c r="K71" s="144"/>
      <c r="L71" s="144" t="s">
        <v>630</v>
      </c>
      <c r="M71" s="145"/>
      <c r="N71" s="145"/>
    </row>
    <row r="72" spans="1:14" s="3" customFormat="1" ht="21.75" customHeight="1">
      <c r="A72" s="141">
        <v>67</v>
      </c>
      <c r="B72" s="92" t="s">
        <v>417</v>
      </c>
      <c r="C72" s="93" t="s">
        <v>418</v>
      </c>
      <c r="D72" s="94" t="s">
        <v>419</v>
      </c>
      <c r="E72" s="95">
        <v>34758</v>
      </c>
      <c r="F72" s="84" t="s">
        <v>47</v>
      </c>
      <c r="G72" s="135" t="s">
        <v>205</v>
      </c>
      <c r="H72" s="142">
        <v>4</v>
      </c>
      <c r="I72" s="142">
        <v>6</v>
      </c>
      <c r="J72" s="143">
        <v>5</v>
      </c>
      <c r="K72" s="144"/>
      <c r="L72" s="144" t="s">
        <v>630</v>
      </c>
      <c r="M72" s="145"/>
      <c r="N72" s="145"/>
    </row>
    <row r="73" spans="1:14" s="3" customFormat="1" ht="21.75" customHeight="1">
      <c r="A73" s="141">
        <v>68</v>
      </c>
      <c r="B73" s="92" t="s">
        <v>422</v>
      </c>
      <c r="C73" s="93" t="s">
        <v>284</v>
      </c>
      <c r="D73" s="94" t="s">
        <v>423</v>
      </c>
      <c r="E73" s="95">
        <v>35119</v>
      </c>
      <c r="F73" s="84" t="s">
        <v>54</v>
      </c>
      <c r="G73" s="135" t="s">
        <v>204</v>
      </c>
      <c r="H73" s="142">
        <v>7</v>
      </c>
      <c r="I73" s="142">
        <v>3.5</v>
      </c>
      <c r="J73" s="143">
        <v>5.25</v>
      </c>
      <c r="K73" s="144"/>
      <c r="L73" s="144" t="s">
        <v>630</v>
      </c>
      <c r="M73" s="145"/>
      <c r="N73" s="145"/>
    </row>
    <row r="74" spans="1:14" s="3" customFormat="1" ht="21.75" customHeight="1">
      <c r="A74" s="141">
        <v>69</v>
      </c>
      <c r="B74" s="92" t="s">
        <v>424</v>
      </c>
      <c r="C74" s="93" t="s">
        <v>425</v>
      </c>
      <c r="D74" s="94" t="s">
        <v>70</v>
      </c>
      <c r="E74" s="95">
        <v>35416</v>
      </c>
      <c r="F74" s="84" t="s">
        <v>47</v>
      </c>
      <c r="G74" s="135" t="s">
        <v>236</v>
      </c>
      <c r="H74" s="142">
        <v>7</v>
      </c>
      <c r="I74" s="142">
        <v>9</v>
      </c>
      <c r="J74" s="143">
        <v>8</v>
      </c>
      <c r="K74" s="144"/>
      <c r="L74" s="144" t="s">
        <v>632</v>
      </c>
      <c r="M74" s="145"/>
      <c r="N74" s="145"/>
    </row>
    <row r="75" spans="1:14" s="3" customFormat="1" ht="21.75" customHeight="1">
      <c r="A75" s="141">
        <v>70</v>
      </c>
      <c r="B75" s="92" t="s">
        <v>426</v>
      </c>
      <c r="C75" s="93" t="s">
        <v>295</v>
      </c>
      <c r="D75" s="94" t="s">
        <v>87</v>
      </c>
      <c r="E75" s="95">
        <v>35103</v>
      </c>
      <c r="F75" s="84" t="s">
        <v>47</v>
      </c>
      <c r="G75" s="135" t="s">
        <v>208</v>
      </c>
      <c r="H75" s="142">
        <v>5</v>
      </c>
      <c r="I75" s="142">
        <v>6</v>
      </c>
      <c r="J75" s="143">
        <v>5.5</v>
      </c>
      <c r="K75" s="144"/>
      <c r="L75" s="144" t="s">
        <v>630</v>
      </c>
      <c r="M75" s="145"/>
      <c r="N75" s="145"/>
    </row>
    <row r="76" spans="1:14" s="3" customFormat="1" ht="21.75" customHeight="1">
      <c r="A76" s="141">
        <v>71</v>
      </c>
      <c r="B76" s="92" t="s">
        <v>190</v>
      </c>
      <c r="C76" s="93" t="s">
        <v>51</v>
      </c>
      <c r="D76" s="94" t="s">
        <v>87</v>
      </c>
      <c r="E76" s="95">
        <v>34342</v>
      </c>
      <c r="F76" s="84" t="s">
        <v>77</v>
      </c>
      <c r="G76" s="135" t="s">
        <v>157</v>
      </c>
      <c r="H76" s="142">
        <v>6.5</v>
      </c>
      <c r="I76" s="142">
        <v>5</v>
      </c>
      <c r="J76" s="143">
        <v>5.75</v>
      </c>
      <c r="K76" s="144"/>
      <c r="L76" s="144" t="s">
        <v>630</v>
      </c>
      <c r="M76" s="145"/>
      <c r="N76" s="145"/>
    </row>
    <row r="77" spans="1:14" s="3" customFormat="1" ht="21.75" customHeight="1">
      <c r="A77" s="141">
        <v>72</v>
      </c>
      <c r="B77" s="92" t="s">
        <v>427</v>
      </c>
      <c r="C77" s="93" t="s">
        <v>153</v>
      </c>
      <c r="D77" s="94" t="s">
        <v>87</v>
      </c>
      <c r="E77" s="95">
        <v>34958</v>
      </c>
      <c r="F77" s="84" t="s">
        <v>19</v>
      </c>
      <c r="G77" s="135" t="s">
        <v>204</v>
      </c>
      <c r="H77" s="142">
        <v>5</v>
      </c>
      <c r="I77" s="142">
        <v>7</v>
      </c>
      <c r="J77" s="143">
        <v>6</v>
      </c>
      <c r="K77" s="144"/>
      <c r="L77" s="144" t="s">
        <v>630</v>
      </c>
      <c r="M77" s="145"/>
      <c r="N77" s="145"/>
    </row>
    <row r="78" spans="1:14" s="3" customFormat="1" ht="21.75" customHeight="1">
      <c r="A78" s="141">
        <v>73</v>
      </c>
      <c r="B78" s="92" t="s">
        <v>429</v>
      </c>
      <c r="C78" s="93" t="s">
        <v>430</v>
      </c>
      <c r="D78" s="94" t="s">
        <v>12</v>
      </c>
      <c r="E78" s="95">
        <v>34750</v>
      </c>
      <c r="F78" s="84" t="s">
        <v>47</v>
      </c>
      <c r="G78" s="135" t="s">
        <v>227</v>
      </c>
      <c r="H78" s="142">
        <v>4.5</v>
      </c>
      <c r="I78" s="142">
        <v>8.5</v>
      </c>
      <c r="J78" s="143">
        <v>6.5</v>
      </c>
      <c r="K78" s="144"/>
      <c r="L78" s="144" t="s">
        <v>630</v>
      </c>
      <c r="M78" s="145"/>
      <c r="N78" s="145"/>
    </row>
    <row r="79" spans="1:14" s="3" customFormat="1" ht="21.75" customHeight="1">
      <c r="A79" s="146">
        <v>74</v>
      </c>
      <c r="B79" s="98" t="s">
        <v>191</v>
      </c>
      <c r="C79" s="99" t="s">
        <v>192</v>
      </c>
      <c r="D79" s="100" t="s">
        <v>71</v>
      </c>
      <c r="E79" s="101">
        <v>35115</v>
      </c>
      <c r="F79" s="86" t="s">
        <v>44</v>
      </c>
      <c r="G79" s="182" t="s">
        <v>156</v>
      </c>
      <c r="H79" s="147">
        <v>8</v>
      </c>
      <c r="I79" s="147">
        <v>3</v>
      </c>
      <c r="J79" s="148">
        <v>5.5</v>
      </c>
      <c r="K79" s="149"/>
      <c r="L79" s="149" t="s">
        <v>630</v>
      </c>
      <c r="M79" s="145"/>
      <c r="N79" s="145"/>
    </row>
    <row r="80" spans="1:14" s="14" customFormat="1" ht="13.5" customHeight="1">
      <c r="B80" s="5"/>
      <c r="C80" s="5"/>
      <c r="D80" s="15"/>
      <c r="E80" s="132"/>
      <c r="F80" s="49"/>
      <c r="G80" s="16"/>
      <c r="H80" s="16"/>
    </row>
    <row r="81" spans="1:14" s="14" customFormat="1" ht="18.75" customHeight="1">
      <c r="A81" s="40" t="s">
        <v>135</v>
      </c>
      <c r="B81" s="9"/>
      <c r="C81" s="9"/>
      <c r="D81" s="8"/>
      <c r="E81" s="8"/>
      <c r="F81" s="66"/>
      <c r="G81" s="9"/>
      <c r="H81" s="4">
        <f>A79</f>
        <v>74</v>
      </c>
      <c r="I81" s="10"/>
      <c r="J81" s="40"/>
      <c r="K81" s="9"/>
      <c r="L81" s="9"/>
      <c r="M81" s="8"/>
      <c r="N81" s="8"/>
    </row>
    <row r="82" spans="1:14" s="14" customFormat="1" ht="18.75" customHeight="1">
      <c r="A82" s="23" t="s">
        <v>82</v>
      </c>
      <c r="B82" s="9"/>
      <c r="C82" s="9"/>
      <c r="D82" s="8"/>
      <c r="E82" s="8"/>
      <c r="F82" s="8"/>
      <c r="G82" s="9"/>
      <c r="H82" s="9"/>
      <c r="I82" s="10"/>
      <c r="J82" s="23"/>
      <c r="K82" s="9"/>
      <c r="L82" s="9"/>
      <c r="M82" s="8"/>
      <c r="N82" s="8"/>
    </row>
    <row r="83" spans="1:14" ht="18.75" customHeight="1">
      <c r="A83" s="41" t="s">
        <v>85</v>
      </c>
      <c r="B83" s="42"/>
      <c r="C83" s="9"/>
      <c r="D83" s="49">
        <f>COUNTIF($L$6:$L$79,"Giỏi")</f>
        <v>1</v>
      </c>
      <c r="E83" s="8"/>
      <c r="F83" s="8"/>
      <c r="G83" s="9"/>
      <c r="H83" s="9"/>
      <c r="I83" s="10"/>
      <c r="J83" s="41"/>
      <c r="K83" s="42"/>
      <c r="L83" s="9"/>
      <c r="M83" s="8"/>
      <c r="N83" s="8"/>
    </row>
    <row r="84" spans="1:14" ht="18.75" customHeight="1">
      <c r="A84" s="41" t="s">
        <v>83</v>
      </c>
      <c r="B84" s="42"/>
      <c r="C84" s="9"/>
      <c r="D84" s="49">
        <f>COUNTIF($L$6:$L$79,"Khá")</f>
        <v>2</v>
      </c>
      <c r="E84" s="8"/>
      <c r="F84" s="8"/>
      <c r="G84" s="9"/>
      <c r="H84" s="9"/>
      <c r="I84" s="10"/>
      <c r="J84" s="41"/>
      <c r="K84" s="42"/>
      <c r="L84" s="9"/>
      <c r="M84" s="8"/>
      <c r="N84" s="8"/>
    </row>
    <row r="85" spans="1:14" ht="18.75" customHeight="1">
      <c r="A85" s="41" t="s">
        <v>84</v>
      </c>
      <c r="B85" s="42"/>
      <c r="C85" s="9"/>
      <c r="D85" s="49">
        <f>COUNTIF($L$6:$L$79,"Trung bình")</f>
        <v>71</v>
      </c>
      <c r="E85" s="8"/>
      <c r="F85" s="8"/>
      <c r="G85" s="9"/>
      <c r="H85" s="9"/>
      <c r="I85" s="10"/>
      <c r="J85" s="41"/>
      <c r="K85" s="42"/>
      <c r="L85" s="9"/>
      <c r="M85" s="8"/>
      <c r="N85" s="8"/>
    </row>
    <row r="86" spans="1:14" ht="18.75" customHeight="1">
      <c r="A86" s="41"/>
      <c r="B86" s="42"/>
      <c r="C86" s="9"/>
      <c r="D86" s="8"/>
      <c r="E86" s="8"/>
      <c r="F86" s="8"/>
      <c r="G86" s="9"/>
      <c r="H86" s="9"/>
      <c r="I86" s="10"/>
      <c r="J86" s="41"/>
      <c r="K86" s="42"/>
      <c r="L86" s="9"/>
      <c r="M86" s="8"/>
      <c r="N86" s="8"/>
    </row>
    <row r="87" spans="1:14" ht="24.75" customHeight="1">
      <c r="A87" s="88"/>
      <c r="B87" s="88"/>
      <c r="C87" s="209" t="s">
        <v>11</v>
      </c>
      <c r="D87" s="209"/>
      <c r="E87" s="8"/>
      <c r="F87" s="88"/>
      <c r="G87" s="88"/>
      <c r="H87" s="88"/>
      <c r="I87" s="209" t="s">
        <v>633</v>
      </c>
      <c r="J87" s="209"/>
      <c r="K87" s="209"/>
      <c r="L87" s="209"/>
      <c r="M87" s="209"/>
      <c r="N87" s="8"/>
    </row>
    <row r="88" spans="1:14" ht="21" customHeight="1">
      <c r="A88" s="9"/>
      <c r="B88" s="9"/>
      <c r="C88" s="9"/>
      <c r="D88" s="8"/>
      <c r="E88" s="8"/>
      <c r="F88" s="8"/>
      <c r="G88" s="9"/>
      <c r="H88" s="9"/>
      <c r="I88" s="10"/>
      <c r="J88" s="9"/>
      <c r="K88" s="9"/>
      <c r="L88" s="9"/>
      <c r="M88" s="8"/>
      <c r="N88" s="8"/>
    </row>
    <row r="89" spans="1:14" ht="27" customHeight="1">
      <c r="A89" s="9"/>
      <c r="B89" s="9"/>
      <c r="C89" s="9"/>
      <c r="D89" s="8"/>
      <c r="E89" s="8"/>
      <c r="F89" s="4"/>
      <c r="G89" s="4"/>
      <c r="H89" s="4"/>
      <c r="I89" s="211" t="s">
        <v>635</v>
      </c>
      <c r="J89" s="211"/>
      <c r="K89" s="211"/>
      <c r="L89" s="211"/>
      <c r="M89" s="8"/>
      <c r="N89" s="8"/>
    </row>
    <row r="90" spans="1:14" ht="22.5" customHeight="1">
      <c r="A90" s="9"/>
      <c r="B90" s="9"/>
      <c r="C90" s="9"/>
      <c r="D90" s="8"/>
      <c r="E90" s="8"/>
      <c r="F90" s="8"/>
      <c r="G90" s="9"/>
      <c r="H90" s="9"/>
      <c r="I90" s="10"/>
      <c r="J90" s="9"/>
      <c r="K90" s="9"/>
      <c r="L90" s="9"/>
      <c r="M90" s="8"/>
      <c r="N90" s="8"/>
    </row>
    <row r="91" spans="1:14" ht="16.5">
      <c r="A91" s="9"/>
      <c r="B91" s="9"/>
      <c r="C91" s="208" t="s">
        <v>565</v>
      </c>
      <c r="D91" s="208"/>
      <c r="E91" s="8"/>
      <c r="F91" s="8"/>
      <c r="G91" s="9"/>
      <c r="H91" s="9"/>
      <c r="I91" s="210" t="s">
        <v>636</v>
      </c>
      <c r="J91" s="210"/>
      <c r="K91" s="210"/>
      <c r="L91" s="210"/>
      <c r="M91" s="8"/>
      <c r="N91" s="8"/>
    </row>
    <row r="92" spans="1:14">
      <c r="A92" s="9"/>
      <c r="B92" s="9"/>
      <c r="C92" s="9"/>
      <c r="D92" s="8"/>
      <c r="E92" s="8"/>
      <c r="F92" s="208"/>
      <c r="G92" s="208"/>
      <c r="H92" s="208"/>
      <c r="I92" s="208"/>
      <c r="J92" s="9"/>
      <c r="K92" s="9"/>
      <c r="L92" s="9"/>
      <c r="M92" s="8"/>
      <c r="N92" s="8"/>
    </row>
    <row r="93" spans="1:14" ht="16.5">
      <c r="A93" s="40"/>
      <c r="B93" s="9"/>
      <c r="C93" s="9"/>
      <c r="D93" s="8"/>
      <c r="E93" s="8"/>
      <c r="F93" s="66"/>
      <c r="G93" s="9"/>
      <c r="H93" s="9"/>
      <c r="I93" s="10"/>
      <c r="J93" s="40"/>
      <c r="K93" s="9"/>
      <c r="L93" s="9"/>
      <c r="M93" s="8"/>
      <c r="N93" s="8"/>
    </row>
    <row r="94" spans="1:14">
      <c r="C94" s="119"/>
    </row>
  </sheetData>
  <mergeCells count="19">
    <mergeCell ref="A4:A5"/>
    <mergeCell ref="B4:B5"/>
    <mergeCell ref="A1:L1"/>
    <mergeCell ref="A2:L2"/>
    <mergeCell ref="C4:D5"/>
    <mergeCell ref="E4:E5"/>
    <mergeCell ref="F4:F5"/>
    <mergeCell ref="G4:G5"/>
    <mergeCell ref="H4:I4"/>
    <mergeCell ref="J4:J5"/>
    <mergeCell ref="K4:K5"/>
    <mergeCell ref="L4:L5"/>
    <mergeCell ref="M4:N4"/>
    <mergeCell ref="F92:I92"/>
    <mergeCell ref="C91:D91"/>
    <mergeCell ref="C87:D87"/>
    <mergeCell ref="I91:L91"/>
    <mergeCell ref="I87:M87"/>
    <mergeCell ref="I89:L89"/>
  </mergeCells>
  <printOptions horizontalCentered="1"/>
  <pageMargins left="0.7" right="0.4" top="0.5" bottom="0.52" header="0.5" footer="0.25"/>
  <pageSetup paperSize="9" orientation="landscape" horizontalDpi="300" verticalDpi="300" r:id="rId1"/>
  <headerFooter alignWithMargins="0">
    <oddFooter>&amp;C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tabSelected="1" topLeftCell="A37" zoomScale="106" zoomScaleNormal="106" workbookViewId="0">
      <selection activeCell="H5" sqref="A5:XFD5"/>
    </sheetView>
  </sheetViews>
  <sheetFormatPr defaultRowHeight="15.75"/>
  <cols>
    <col min="1" max="1" width="5.28515625" style="49" customWidth="1"/>
    <col min="2" max="2" width="14.42578125" style="5" hidden="1" customWidth="1"/>
    <col min="3" max="3" width="18" style="5" customWidth="1"/>
    <col min="4" max="4" width="8.5703125" style="5" customWidth="1"/>
    <col min="5" max="5" width="10.85546875" style="131" customWidth="1"/>
    <col min="6" max="6" width="16" style="49" customWidth="1"/>
    <col min="7" max="7" width="9" style="5" customWidth="1"/>
    <col min="8" max="8" width="6.7109375" style="5" customWidth="1"/>
    <col min="9" max="9" width="6.140625" style="5" bestFit="1" customWidth="1"/>
    <col min="10" max="10" width="7.5703125" style="7" customWidth="1"/>
    <col min="11" max="11" width="10.5703125" style="7" hidden="1" customWidth="1"/>
    <col min="12" max="12" width="11.5703125" style="7" hidden="1" customWidth="1"/>
    <col min="13" max="13" width="6.42578125" style="7" hidden="1" customWidth="1"/>
    <col min="14" max="14" width="6.140625" style="7" hidden="1" customWidth="1"/>
    <col min="15" max="227" width="9.140625" style="5"/>
    <col min="228" max="228" width="5" style="5" customWidth="1"/>
    <col min="229" max="229" width="8" style="5" customWidth="1"/>
    <col min="230" max="230" width="20.42578125" style="5" customWidth="1"/>
    <col min="231" max="231" width="10.140625" style="5" bestFit="1" customWidth="1"/>
    <col min="232" max="232" width="13.42578125" style="5" customWidth="1"/>
    <col min="233" max="233" width="13" style="5" customWidth="1"/>
    <col min="234" max="235" width="9.7109375" style="5" customWidth="1"/>
    <col min="236" max="236" width="10.7109375" style="5" customWidth="1"/>
    <col min="237" max="237" width="10.85546875" style="5" customWidth="1"/>
    <col min="238" max="238" width="12.5703125" style="5" customWidth="1"/>
    <col min="239" max="239" width="14.140625" style="5" customWidth="1"/>
    <col min="240" max="240" width="12.7109375" style="5" customWidth="1"/>
    <col min="241" max="483" width="9.140625" style="5"/>
    <col min="484" max="484" width="5" style="5" customWidth="1"/>
    <col min="485" max="485" width="8" style="5" customWidth="1"/>
    <col min="486" max="486" width="20.42578125" style="5" customWidth="1"/>
    <col min="487" max="487" width="10.140625" style="5" bestFit="1" customWidth="1"/>
    <col min="488" max="488" width="13.42578125" style="5" customWidth="1"/>
    <col min="489" max="489" width="13" style="5" customWidth="1"/>
    <col min="490" max="491" width="9.7109375" style="5" customWidth="1"/>
    <col min="492" max="492" width="10.7109375" style="5" customWidth="1"/>
    <col min="493" max="493" width="10.85546875" style="5" customWidth="1"/>
    <col min="494" max="494" width="12.5703125" style="5" customWidth="1"/>
    <col min="495" max="495" width="14.140625" style="5" customWidth="1"/>
    <col min="496" max="496" width="12.7109375" style="5" customWidth="1"/>
    <col min="497" max="739" width="9.140625" style="5"/>
    <col min="740" max="740" width="5" style="5" customWidth="1"/>
    <col min="741" max="741" width="8" style="5" customWidth="1"/>
    <col min="742" max="742" width="20.42578125" style="5" customWidth="1"/>
    <col min="743" max="743" width="10.140625" style="5" bestFit="1" customWidth="1"/>
    <col min="744" max="744" width="13.42578125" style="5" customWidth="1"/>
    <col min="745" max="745" width="13" style="5" customWidth="1"/>
    <col min="746" max="747" width="9.7109375" style="5" customWidth="1"/>
    <col min="748" max="748" width="10.7109375" style="5" customWidth="1"/>
    <col min="749" max="749" width="10.85546875" style="5" customWidth="1"/>
    <col min="750" max="750" width="12.5703125" style="5" customWidth="1"/>
    <col min="751" max="751" width="14.140625" style="5" customWidth="1"/>
    <col min="752" max="752" width="12.7109375" style="5" customWidth="1"/>
    <col min="753" max="995" width="9.140625" style="5"/>
    <col min="996" max="996" width="5" style="5" customWidth="1"/>
    <col min="997" max="997" width="8" style="5" customWidth="1"/>
    <col min="998" max="998" width="20.42578125" style="5" customWidth="1"/>
    <col min="999" max="999" width="10.140625" style="5" bestFit="1" customWidth="1"/>
    <col min="1000" max="1000" width="13.42578125" style="5" customWidth="1"/>
    <col min="1001" max="1001" width="13" style="5" customWidth="1"/>
    <col min="1002" max="1003" width="9.7109375" style="5" customWidth="1"/>
    <col min="1004" max="1004" width="10.7109375" style="5" customWidth="1"/>
    <col min="1005" max="1005" width="10.85546875" style="5" customWidth="1"/>
    <col min="1006" max="1006" width="12.5703125" style="5" customWidth="1"/>
    <col min="1007" max="1007" width="14.140625" style="5" customWidth="1"/>
    <col min="1008" max="1008" width="12.7109375" style="5" customWidth="1"/>
    <col min="1009" max="1251" width="9.140625" style="5"/>
    <col min="1252" max="1252" width="5" style="5" customWidth="1"/>
    <col min="1253" max="1253" width="8" style="5" customWidth="1"/>
    <col min="1254" max="1254" width="20.42578125" style="5" customWidth="1"/>
    <col min="1255" max="1255" width="10.140625" style="5" bestFit="1" customWidth="1"/>
    <col min="1256" max="1256" width="13.42578125" style="5" customWidth="1"/>
    <col min="1257" max="1257" width="13" style="5" customWidth="1"/>
    <col min="1258" max="1259" width="9.7109375" style="5" customWidth="1"/>
    <col min="1260" max="1260" width="10.7109375" style="5" customWidth="1"/>
    <col min="1261" max="1261" width="10.85546875" style="5" customWidth="1"/>
    <col min="1262" max="1262" width="12.5703125" style="5" customWidth="1"/>
    <col min="1263" max="1263" width="14.140625" style="5" customWidth="1"/>
    <col min="1264" max="1264" width="12.7109375" style="5" customWidth="1"/>
    <col min="1265" max="1507" width="9.140625" style="5"/>
    <col min="1508" max="1508" width="5" style="5" customWidth="1"/>
    <col min="1509" max="1509" width="8" style="5" customWidth="1"/>
    <col min="1510" max="1510" width="20.42578125" style="5" customWidth="1"/>
    <col min="1511" max="1511" width="10.140625" style="5" bestFit="1" customWidth="1"/>
    <col min="1512" max="1512" width="13.42578125" style="5" customWidth="1"/>
    <col min="1513" max="1513" width="13" style="5" customWidth="1"/>
    <col min="1514" max="1515" width="9.7109375" style="5" customWidth="1"/>
    <col min="1516" max="1516" width="10.7109375" style="5" customWidth="1"/>
    <col min="1517" max="1517" width="10.85546875" style="5" customWidth="1"/>
    <col min="1518" max="1518" width="12.5703125" style="5" customWidth="1"/>
    <col min="1519" max="1519" width="14.140625" style="5" customWidth="1"/>
    <col min="1520" max="1520" width="12.7109375" style="5" customWidth="1"/>
    <col min="1521" max="1763" width="9.140625" style="5"/>
    <col min="1764" max="1764" width="5" style="5" customWidth="1"/>
    <col min="1765" max="1765" width="8" style="5" customWidth="1"/>
    <col min="1766" max="1766" width="20.42578125" style="5" customWidth="1"/>
    <col min="1767" max="1767" width="10.140625" style="5" bestFit="1" customWidth="1"/>
    <col min="1768" max="1768" width="13.42578125" style="5" customWidth="1"/>
    <col min="1769" max="1769" width="13" style="5" customWidth="1"/>
    <col min="1770" max="1771" width="9.7109375" style="5" customWidth="1"/>
    <col min="1772" max="1772" width="10.7109375" style="5" customWidth="1"/>
    <col min="1773" max="1773" width="10.85546875" style="5" customWidth="1"/>
    <col min="1774" max="1774" width="12.5703125" style="5" customWidth="1"/>
    <col min="1775" max="1775" width="14.140625" style="5" customWidth="1"/>
    <col min="1776" max="1776" width="12.7109375" style="5" customWidth="1"/>
    <col min="1777" max="2019" width="9.140625" style="5"/>
    <col min="2020" max="2020" width="5" style="5" customWidth="1"/>
    <col min="2021" max="2021" width="8" style="5" customWidth="1"/>
    <col min="2022" max="2022" width="20.42578125" style="5" customWidth="1"/>
    <col min="2023" max="2023" width="10.140625" style="5" bestFit="1" customWidth="1"/>
    <col min="2024" max="2024" width="13.42578125" style="5" customWidth="1"/>
    <col min="2025" max="2025" width="13" style="5" customWidth="1"/>
    <col min="2026" max="2027" width="9.7109375" style="5" customWidth="1"/>
    <col min="2028" max="2028" width="10.7109375" style="5" customWidth="1"/>
    <col min="2029" max="2029" width="10.85546875" style="5" customWidth="1"/>
    <col min="2030" max="2030" width="12.5703125" style="5" customWidth="1"/>
    <col min="2031" max="2031" width="14.140625" style="5" customWidth="1"/>
    <col min="2032" max="2032" width="12.7109375" style="5" customWidth="1"/>
    <col min="2033" max="2275" width="9.140625" style="5"/>
    <col min="2276" max="2276" width="5" style="5" customWidth="1"/>
    <col min="2277" max="2277" width="8" style="5" customWidth="1"/>
    <col min="2278" max="2278" width="20.42578125" style="5" customWidth="1"/>
    <col min="2279" max="2279" width="10.140625" style="5" bestFit="1" customWidth="1"/>
    <col min="2280" max="2280" width="13.42578125" style="5" customWidth="1"/>
    <col min="2281" max="2281" width="13" style="5" customWidth="1"/>
    <col min="2282" max="2283" width="9.7109375" style="5" customWidth="1"/>
    <col min="2284" max="2284" width="10.7109375" style="5" customWidth="1"/>
    <col min="2285" max="2285" width="10.85546875" style="5" customWidth="1"/>
    <col min="2286" max="2286" width="12.5703125" style="5" customWidth="1"/>
    <col min="2287" max="2287" width="14.140625" style="5" customWidth="1"/>
    <col min="2288" max="2288" width="12.7109375" style="5" customWidth="1"/>
    <col min="2289" max="2531" width="9.140625" style="5"/>
    <col min="2532" max="2532" width="5" style="5" customWidth="1"/>
    <col min="2533" max="2533" width="8" style="5" customWidth="1"/>
    <col min="2534" max="2534" width="20.42578125" style="5" customWidth="1"/>
    <col min="2535" max="2535" width="10.140625" style="5" bestFit="1" customWidth="1"/>
    <col min="2536" max="2536" width="13.42578125" style="5" customWidth="1"/>
    <col min="2537" max="2537" width="13" style="5" customWidth="1"/>
    <col min="2538" max="2539" width="9.7109375" style="5" customWidth="1"/>
    <col min="2540" max="2540" width="10.7109375" style="5" customWidth="1"/>
    <col min="2541" max="2541" width="10.85546875" style="5" customWidth="1"/>
    <col min="2542" max="2542" width="12.5703125" style="5" customWidth="1"/>
    <col min="2543" max="2543" width="14.140625" style="5" customWidth="1"/>
    <col min="2544" max="2544" width="12.7109375" style="5" customWidth="1"/>
    <col min="2545" max="2787" width="9.140625" style="5"/>
    <col min="2788" max="2788" width="5" style="5" customWidth="1"/>
    <col min="2789" max="2789" width="8" style="5" customWidth="1"/>
    <col min="2790" max="2790" width="20.42578125" style="5" customWidth="1"/>
    <col min="2791" max="2791" width="10.140625" style="5" bestFit="1" customWidth="1"/>
    <col min="2792" max="2792" width="13.42578125" style="5" customWidth="1"/>
    <col min="2793" max="2793" width="13" style="5" customWidth="1"/>
    <col min="2794" max="2795" width="9.7109375" style="5" customWidth="1"/>
    <col min="2796" max="2796" width="10.7109375" style="5" customWidth="1"/>
    <col min="2797" max="2797" width="10.85546875" style="5" customWidth="1"/>
    <col min="2798" max="2798" width="12.5703125" style="5" customWidth="1"/>
    <col min="2799" max="2799" width="14.140625" style="5" customWidth="1"/>
    <col min="2800" max="2800" width="12.7109375" style="5" customWidth="1"/>
    <col min="2801" max="3043" width="9.140625" style="5"/>
    <col min="3044" max="3044" width="5" style="5" customWidth="1"/>
    <col min="3045" max="3045" width="8" style="5" customWidth="1"/>
    <col min="3046" max="3046" width="20.42578125" style="5" customWidth="1"/>
    <col min="3047" max="3047" width="10.140625" style="5" bestFit="1" customWidth="1"/>
    <col min="3048" max="3048" width="13.42578125" style="5" customWidth="1"/>
    <col min="3049" max="3049" width="13" style="5" customWidth="1"/>
    <col min="3050" max="3051" width="9.7109375" style="5" customWidth="1"/>
    <col min="3052" max="3052" width="10.7109375" style="5" customWidth="1"/>
    <col min="3053" max="3053" width="10.85546875" style="5" customWidth="1"/>
    <col min="3054" max="3054" width="12.5703125" style="5" customWidth="1"/>
    <col min="3055" max="3055" width="14.140625" style="5" customWidth="1"/>
    <col min="3056" max="3056" width="12.7109375" style="5" customWidth="1"/>
    <col min="3057" max="3299" width="9.140625" style="5"/>
    <col min="3300" max="3300" width="5" style="5" customWidth="1"/>
    <col min="3301" max="3301" width="8" style="5" customWidth="1"/>
    <col min="3302" max="3302" width="20.42578125" style="5" customWidth="1"/>
    <col min="3303" max="3303" width="10.140625" style="5" bestFit="1" customWidth="1"/>
    <col min="3304" max="3304" width="13.42578125" style="5" customWidth="1"/>
    <col min="3305" max="3305" width="13" style="5" customWidth="1"/>
    <col min="3306" max="3307" width="9.7109375" style="5" customWidth="1"/>
    <col min="3308" max="3308" width="10.7109375" style="5" customWidth="1"/>
    <col min="3309" max="3309" width="10.85546875" style="5" customWidth="1"/>
    <col min="3310" max="3310" width="12.5703125" style="5" customWidth="1"/>
    <col min="3311" max="3311" width="14.140625" style="5" customWidth="1"/>
    <col min="3312" max="3312" width="12.7109375" style="5" customWidth="1"/>
    <col min="3313" max="3555" width="9.140625" style="5"/>
    <col min="3556" max="3556" width="5" style="5" customWidth="1"/>
    <col min="3557" max="3557" width="8" style="5" customWidth="1"/>
    <col min="3558" max="3558" width="20.42578125" style="5" customWidth="1"/>
    <col min="3559" max="3559" width="10.140625" style="5" bestFit="1" customWidth="1"/>
    <col min="3560" max="3560" width="13.42578125" style="5" customWidth="1"/>
    <col min="3561" max="3561" width="13" style="5" customWidth="1"/>
    <col min="3562" max="3563" width="9.7109375" style="5" customWidth="1"/>
    <col min="3564" max="3564" width="10.7109375" style="5" customWidth="1"/>
    <col min="3565" max="3565" width="10.85546875" style="5" customWidth="1"/>
    <col min="3566" max="3566" width="12.5703125" style="5" customWidth="1"/>
    <col min="3567" max="3567" width="14.140625" style="5" customWidth="1"/>
    <col min="3568" max="3568" width="12.7109375" style="5" customWidth="1"/>
    <col min="3569" max="3811" width="9.140625" style="5"/>
    <col min="3812" max="3812" width="5" style="5" customWidth="1"/>
    <col min="3813" max="3813" width="8" style="5" customWidth="1"/>
    <col min="3814" max="3814" width="20.42578125" style="5" customWidth="1"/>
    <col min="3815" max="3815" width="10.140625" style="5" bestFit="1" customWidth="1"/>
    <col min="3816" max="3816" width="13.42578125" style="5" customWidth="1"/>
    <col min="3817" max="3817" width="13" style="5" customWidth="1"/>
    <col min="3818" max="3819" width="9.7109375" style="5" customWidth="1"/>
    <col min="3820" max="3820" width="10.7109375" style="5" customWidth="1"/>
    <col min="3821" max="3821" width="10.85546875" style="5" customWidth="1"/>
    <col min="3822" max="3822" width="12.5703125" style="5" customWidth="1"/>
    <col min="3823" max="3823" width="14.140625" style="5" customWidth="1"/>
    <col min="3824" max="3824" width="12.7109375" style="5" customWidth="1"/>
    <col min="3825" max="4067" width="9.140625" style="5"/>
    <col min="4068" max="4068" width="5" style="5" customWidth="1"/>
    <col min="4069" max="4069" width="8" style="5" customWidth="1"/>
    <col min="4070" max="4070" width="20.42578125" style="5" customWidth="1"/>
    <col min="4071" max="4071" width="10.140625" style="5" bestFit="1" customWidth="1"/>
    <col min="4072" max="4072" width="13.42578125" style="5" customWidth="1"/>
    <col min="4073" max="4073" width="13" style="5" customWidth="1"/>
    <col min="4074" max="4075" width="9.7109375" style="5" customWidth="1"/>
    <col min="4076" max="4076" width="10.7109375" style="5" customWidth="1"/>
    <col min="4077" max="4077" width="10.85546875" style="5" customWidth="1"/>
    <col min="4078" max="4078" width="12.5703125" style="5" customWidth="1"/>
    <col min="4079" max="4079" width="14.140625" style="5" customWidth="1"/>
    <col min="4080" max="4080" width="12.7109375" style="5" customWidth="1"/>
    <col min="4081" max="4323" width="9.140625" style="5"/>
    <col min="4324" max="4324" width="5" style="5" customWidth="1"/>
    <col min="4325" max="4325" width="8" style="5" customWidth="1"/>
    <col min="4326" max="4326" width="20.42578125" style="5" customWidth="1"/>
    <col min="4327" max="4327" width="10.140625" style="5" bestFit="1" customWidth="1"/>
    <col min="4328" max="4328" width="13.42578125" style="5" customWidth="1"/>
    <col min="4329" max="4329" width="13" style="5" customWidth="1"/>
    <col min="4330" max="4331" width="9.7109375" style="5" customWidth="1"/>
    <col min="4332" max="4332" width="10.7109375" style="5" customWidth="1"/>
    <col min="4333" max="4333" width="10.85546875" style="5" customWidth="1"/>
    <col min="4334" max="4334" width="12.5703125" style="5" customWidth="1"/>
    <col min="4335" max="4335" width="14.140625" style="5" customWidth="1"/>
    <col min="4336" max="4336" width="12.7109375" style="5" customWidth="1"/>
    <col min="4337" max="4579" width="9.140625" style="5"/>
    <col min="4580" max="4580" width="5" style="5" customWidth="1"/>
    <col min="4581" max="4581" width="8" style="5" customWidth="1"/>
    <col min="4582" max="4582" width="20.42578125" style="5" customWidth="1"/>
    <col min="4583" max="4583" width="10.140625" style="5" bestFit="1" customWidth="1"/>
    <col min="4584" max="4584" width="13.42578125" style="5" customWidth="1"/>
    <col min="4585" max="4585" width="13" style="5" customWidth="1"/>
    <col min="4586" max="4587" width="9.7109375" style="5" customWidth="1"/>
    <col min="4588" max="4588" width="10.7109375" style="5" customWidth="1"/>
    <col min="4589" max="4589" width="10.85546875" style="5" customWidth="1"/>
    <col min="4590" max="4590" width="12.5703125" style="5" customWidth="1"/>
    <col min="4591" max="4591" width="14.140625" style="5" customWidth="1"/>
    <col min="4592" max="4592" width="12.7109375" style="5" customWidth="1"/>
    <col min="4593" max="4835" width="9.140625" style="5"/>
    <col min="4836" max="4836" width="5" style="5" customWidth="1"/>
    <col min="4837" max="4837" width="8" style="5" customWidth="1"/>
    <col min="4838" max="4838" width="20.42578125" style="5" customWidth="1"/>
    <col min="4839" max="4839" width="10.140625" style="5" bestFit="1" customWidth="1"/>
    <col min="4840" max="4840" width="13.42578125" style="5" customWidth="1"/>
    <col min="4841" max="4841" width="13" style="5" customWidth="1"/>
    <col min="4842" max="4843" width="9.7109375" style="5" customWidth="1"/>
    <col min="4844" max="4844" width="10.7109375" style="5" customWidth="1"/>
    <col min="4845" max="4845" width="10.85546875" style="5" customWidth="1"/>
    <col min="4846" max="4846" width="12.5703125" style="5" customWidth="1"/>
    <col min="4847" max="4847" width="14.140625" style="5" customWidth="1"/>
    <col min="4848" max="4848" width="12.7109375" style="5" customWidth="1"/>
    <col min="4849" max="5091" width="9.140625" style="5"/>
    <col min="5092" max="5092" width="5" style="5" customWidth="1"/>
    <col min="5093" max="5093" width="8" style="5" customWidth="1"/>
    <col min="5094" max="5094" width="20.42578125" style="5" customWidth="1"/>
    <col min="5095" max="5095" width="10.140625" style="5" bestFit="1" customWidth="1"/>
    <col min="5096" max="5096" width="13.42578125" style="5" customWidth="1"/>
    <col min="5097" max="5097" width="13" style="5" customWidth="1"/>
    <col min="5098" max="5099" width="9.7109375" style="5" customWidth="1"/>
    <col min="5100" max="5100" width="10.7109375" style="5" customWidth="1"/>
    <col min="5101" max="5101" width="10.85546875" style="5" customWidth="1"/>
    <col min="5102" max="5102" width="12.5703125" style="5" customWidth="1"/>
    <col min="5103" max="5103" width="14.140625" style="5" customWidth="1"/>
    <col min="5104" max="5104" width="12.7109375" style="5" customWidth="1"/>
    <col min="5105" max="5347" width="9.140625" style="5"/>
    <col min="5348" max="5348" width="5" style="5" customWidth="1"/>
    <col min="5349" max="5349" width="8" style="5" customWidth="1"/>
    <col min="5350" max="5350" width="20.42578125" style="5" customWidth="1"/>
    <col min="5351" max="5351" width="10.140625" style="5" bestFit="1" customWidth="1"/>
    <col min="5352" max="5352" width="13.42578125" style="5" customWidth="1"/>
    <col min="5353" max="5353" width="13" style="5" customWidth="1"/>
    <col min="5354" max="5355" width="9.7109375" style="5" customWidth="1"/>
    <col min="5356" max="5356" width="10.7109375" style="5" customWidth="1"/>
    <col min="5357" max="5357" width="10.85546875" style="5" customWidth="1"/>
    <col min="5358" max="5358" width="12.5703125" style="5" customWidth="1"/>
    <col min="5359" max="5359" width="14.140625" style="5" customWidth="1"/>
    <col min="5360" max="5360" width="12.7109375" style="5" customWidth="1"/>
    <col min="5361" max="5603" width="9.140625" style="5"/>
    <col min="5604" max="5604" width="5" style="5" customWidth="1"/>
    <col min="5605" max="5605" width="8" style="5" customWidth="1"/>
    <col min="5606" max="5606" width="20.42578125" style="5" customWidth="1"/>
    <col min="5607" max="5607" width="10.140625" style="5" bestFit="1" customWidth="1"/>
    <col min="5608" max="5608" width="13.42578125" style="5" customWidth="1"/>
    <col min="5609" max="5609" width="13" style="5" customWidth="1"/>
    <col min="5610" max="5611" width="9.7109375" style="5" customWidth="1"/>
    <col min="5612" max="5612" width="10.7109375" style="5" customWidth="1"/>
    <col min="5613" max="5613" width="10.85546875" style="5" customWidth="1"/>
    <col min="5614" max="5614" width="12.5703125" style="5" customWidth="1"/>
    <col min="5615" max="5615" width="14.140625" style="5" customWidth="1"/>
    <col min="5616" max="5616" width="12.7109375" style="5" customWidth="1"/>
    <col min="5617" max="5859" width="9.140625" style="5"/>
    <col min="5860" max="5860" width="5" style="5" customWidth="1"/>
    <col min="5861" max="5861" width="8" style="5" customWidth="1"/>
    <col min="5862" max="5862" width="20.42578125" style="5" customWidth="1"/>
    <col min="5863" max="5863" width="10.140625" style="5" bestFit="1" customWidth="1"/>
    <col min="5864" max="5864" width="13.42578125" style="5" customWidth="1"/>
    <col min="5865" max="5865" width="13" style="5" customWidth="1"/>
    <col min="5866" max="5867" width="9.7109375" style="5" customWidth="1"/>
    <col min="5868" max="5868" width="10.7109375" style="5" customWidth="1"/>
    <col min="5869" max="5869" width="10.85546875" style="5" customWidth="1"/>
    <col min="5870" max="5870" width="12.5703125" style="5" customWidth="1"/>
    <col min="5871" max="5871" width="14.140625" style="5" customWidth="1"/>
    <col min="5872" max="5872" width="12.7109375" style="5" customWidth="1"/>
    <col min="5873" max="6115" width="9.140625" style="5"/>
    <col min="6116" max="6116" width="5" style="5" customWidth="1"/>
    <col min="6117" max="6117" width="8" style="5" customWidth="1"/>
    <col min="6118" max="6118" width="20.42578125" style="5" customWidth="1"/>
    <col min="6119" max="6119" width="10.140625" style="5" bestFit="1" customWidth="1"/>
    <col min="6120" max="6120" width="13.42578125" style="5" customWidth="1"/>
    <col min="6121" max="6121" width="13" style="5" customWidth="1"/>
    <col min="6122" max="6123" width="9.7109375" style="5" customWidth="1"/>
    <col min="6124" max="6124" width="10.7109375" style="5" customWidth="1"/>
    <col min="6125" max="6125" width="10.85546875" style="5" customWidth="1"/>
    <col min="6126" max="6126" width="12.5703125" style="5" customWidth="1"/>
    <col min="6127" max="6127" width="14.140625" style="5" customWidth="1"/>
    <col min="6128" max="6128" width="12.7109375" style="5" customWidth="1"/>
    <col min="6129" max="6371" width="9.140625" style="5"/>
    <col min="6372" max="6372" width="5" style="5" customWidth="1"/>
    <col min="6373" max="6373" width="8" style="5" customWidth="1"/>
    <col min="6374" max="6374" width="20.42578125" style="5" customWidth="1"/>
    <col min="6375" max="6375" width="10.140625" style="5" bestFit="1" customWidth="1"/>
    <col min="6376" max="6376" width="13.42578125" style="5" customWidth="1"/>
    <col min="6377" max="6377" width="13" style="5" customWidth="1"/>
    <col min="6378" max="6379" width="9.7109375" style="5" customWidth="1"/>
    <col min="6380" max="6380" width="10.7109375" style="5" customWidth="1"/>
    <col min="6381" max="6381" width="10.85546875" style="5" customWidth="1"/>
    <col min="6382" max="6382" width="12.5703125" style="5" customWidth="1"/>
    <col min="6383" max="6383" width="14.140625" style="5" customWidth="1"/>
    <col min="6384" max="6384" width="12.7109375" style="5" customWidth="1"/>
    <col min="6385" max="6627" width="9.140625" style="5"/>
    <col min="6628" max="6628" width="5" style="5" customWidth="1"/>
    <col min="6629" max="6629" width="8" style="5" customWidth="1"/>
    <col min="6630" max="6630" width="20.42578125" style="5" customWidth="1"/>
    <col min="6631" max="6631" width="10.140625" style="5" bestFit="1" customWidth="1"/>
    <col min="6632" max="6632" width="13.42578125" style="5" customWidth="1"/>
    <col min="6633" max="6633" width="13" style="5" customWidth="1"/>
    <col min="6634" max="6635" width="9.7109375" style="5" customWidth="1"/>
    <col min="6636" max="6636" width="10.7109375" style="5" customWidth="1"/>
    <col min="6637" max="6637" width="10.85546875" style="5" customWidth="1"/>
    <col min="6638" max="6638" width="12.5703125" style="5" customWidth="1"/>
    <col min="6639" max="6639" width="14.140625" style="5" customWidth="1"/>
    <col min="6640" max="6640" width="12.7109375" style="5" customWidth="1"/>
    <col min="6641" max="6883" width="9.140625" style="5"/>
    <col min="6884" max="6884" width="5" style="5" customWidth="1"/>
    <col min="6885" max="6885" width="8" style="5" customWidth="1"/>
    <col min="6886" max="6886" width="20.42578125" style="5" customWidth="1"/>
    <col min="6887" max="6887" width="10.140625" style="5" bestFit="1" customWidth="1"/>
    <col min="6888" max="6888" width="13.42578125" style="5" customWidth="1"/>
    <col min="6889" max="6889" width="13" style="5" customWidth="1"/>
    <col min="6890" max="6891" width="9.7109375" style="5" customWidth="1"/>
    <col min="6892" max="6892" width="10.7109375" style="5" customWidth="1"/>
    <col min="6893" max="6893" width="10.85546875" style="5" customWidth="1"/>
    <col min="6894" max="6894" width="12.5703125" style="5" customWidth="1"/>
    <col min="6895" max="6895" width="14.140625" style="5" customWidth="1"/>
    <col min="6896" max="6896" width="12.7109375" style="5" customWidth="1"/>
    <col min="6897" max="7139" width="9.140625" style="5"/>
    <col min="7140" max="7140" width="5" style="5" customWidth="1"/>
    <col min="7141" max="7141" width="8" style="5" customWidth="1"/>
    <col min="7142" max="7142" width="20.42578125" style="5" customWidth="1"/>
    <col min="7143" max="7143" width="10.140625" style="5" bestFit="1" customWidth="1"/>
    <col min="7144" max="7144" width="13.42578125" style="5" customWidth="1"/>
    <col min="7145" max="7145" width="13" style="5" customWidth="1"/>
    <col min="7146" max="7147" width="9.7109375" style="5" customWidth="1"/>
    <col min="7148" max="7148" width="10.7109375" style="5" customWidth="1"/>
    <col min="7149" max="7149" width="10.85546875" style="5" customWidth="1"/>
    <col min="7150" max="7150" width="12.5703125" style="5" customWidth="1"/>
    <col min="7151" max="7151" width="14.140625" style="5" customWidth="1"/>
    <col min="7152" max="7152" width="12.7109375" style="5" customWidth="1"/>
    <col min="7153" max="7395" width="9.140625" style="5"/>
    <col min="7396" max="7396" width="5" style="5" customWidth="1"/>
    <col min="7397" max="7397" width="8" style="5" customWidth="1"/>
    <col min="7398" max="7398" width="20.42578125" style="5" customWidth="1"/>
    <col min="7399" max="7399" width="10.140625" style="5" bestFit="1" customWidth="1"/>
    <col min="7400" max="7400" width="13.42578125" style="5" customWidth="1"/>
    <col min="7401" max="7401" width="13" style="5" customWidth="1"/>
    <col min="7402" max="7403" width="9.7109375" style="5" customWidth="1"/>
    <col min="7404" max="7404" width="10.7109375" style="5" customWidth="1"/>
    <col min="7405" max="7405" width="10.85546875" style="5" customWidth="1"/>
    <col min="7406" max="7406" width="12.5703125" style="5" customWidth="1"/>
    <col min="7407" max="7407" width="14.140625" style="5" customWidth="1"/>
    <col min="7408" max="7408" width="12.7109375" style="5" customWidth="1"/>
    <col min="7409" max="7651" width="9.140625" style="5"/>
    <col min="7652" max="7652" width="5" style="5" customWidth="1"/>
    <col min="7653" max="7653" width="8" style="5" customWidth="1"/>
    <col min="7654" max="7654" width="20.42578125" style="5" customWidth="1"/>
    <col min="7655" max="7655" width="10.140625" style="5" bestFit="1" customWidth="1"/>
    <col min="7656" max="7656" width="13.42578125" style="5" customWidth="1"/>
    <col min="7657" max="7657" width="13" style="5" customWidth="1"/>
    <col min="7658" max="7659" width="9.7109375" style="5" customWidth="1"/>
    <col min="7660" max="7660" width="10.7109375" style="5" customWidth="1"/>
    <col min="7661" max="7661" width="10.85546875" style="5" customWidth="1"/>
    <col min="7662" max="7662" width="12.5703125" style="5" customWidth="1"/>
    <col min="7663" max="7663" width="14.140625" style="5" customWidth="1"/>
    <col min="7664" max="7664" width="12.7109375" style="5" customWidth="1"/>
    <col min="7665" max="7907" width="9.140625" style="5"/>
    <col min="7908" max="7908" width="5" style="5" customWidth="1"/>
    <col min="7909" max="7909" width="8" style="5" customWidth="1"/>
    <col min="7910" max="7910" width="20.42578125" style="5" customWidth="1"/>
    <col min="7911" max="7911" width="10.140625" style="5" bestFit="1" customWidth="1"/>
    <col min="7912" max="7912" width="13.42578125" style="5" customWidth="1"/>
    <col min="7913" max="7913" width="13" style="5" customWidth="1"/>
    <col min="7914" max="7915" width="9.7109375" style="5" customWidth="1"/>
    <col min="7916" max="7916" width="10.7109375" style="5" customWidth="1"/>
    <col min="7917" max="7917" width="10.85546875" style="5" customWidth="1"/>
    <col min="7918" max="7918" width="12.5703125" style="5" customWidth="1"/>
    <col min="7919" max="7919" width="14.140625" style="5" customWidth="1"/>
    <col min="7920" max="7920" width="12.7109375" style="5" customWidth="1"/>
    <col min="7921" max="8163" width="9.140625" style="5"/>
    <col min="8164" max="8164" width="5" style="5" customWidth="1"/>
    <col min="8165" max="8165" width="8" style="5" customWidth="1"/>
    <col min="8166" max="8166" width="20.42578125" style="5" customWidth="1"/>
    <col min="8167" max="8167" width="10.140625" style="5" bestFit="1" customWidth="1"/>
    <col min="8168" max="8168" width="13.42578125" style="5" customWidth="1"/>
    <col min="8169" max="8169" width="13" style="5" customWidth="1"/>
    <col min="8170" max="8171" width="9.7109375" style="5" customWidth="1"/>
    <col min="8172" max="8172" width="10.7109375" style="5" customWidth="1"/>
    <col min="8173" max="8173" width="10.85546875" style="5" customWidth="1"/>
    <col min="8174" max="8174" width="12.5703125" style="5" customWidth="1"/>
    <col min="8175" max="8175" width="14.140625" style="5" customWidth="1"/>
    <col min="8176" max="8176" width="12.7109375" style="5" customWidth="1"/>
    <col min="8177" max="8419" width="9.140625" style="5"/>
    <col min="8420" max="8420" width="5" style="5" customWidth="1"/>
    <col min="8421" max="8421" width="8" style="5" customWidth="1"/>
    <col min="8422" max="8422" width="20.42578125" style="5" customWidth="1"/>
    <col min="8423" max="8423" width="10.140625" style="5" bestFit="1" customWidth="1"/>
    <col min="8424" max="8424" width="13.42578125" style="5" customWidth="1"/>
    <col min="8425" max="8425" width="13" style="5" customWidth="1"/>
    <col min="8426" max="8427" width="9.7109375" style="5" customWidth="1"/>
    <col min="8428" max="8428" width="10.7109375" style="5" customWidth="1"/>
    <col min="8429" max="8429" width="10.85546875" style="5" customWidth="1"/>
    <col min="8430" max="8430" width="12.5703125" style="5" customWidth="1"/>
    <col min="8431" max="8431" width="14.140625" style="5" customWidth="1"/>
    <col min="8432" max="8432" width="12.7109375" style="5" customWidth="1"/>
    <col min="8433" max="8675" width="9.140625" style="5"/>
    <col min="8676" max="8676" width="5" style="5" customWidth="1"/>
    <col min="8677" max="8677" width="8" style="5" customWidth="1"/>
    <col min="8678" max="8678" width="20.42578125" style="5" customWidth="1"/>
    <col min="8679" max="8679" width="10.140625" style="5" bestFit="1" customWidth="1"/>
    <col min="8680" max="8680" width="13.42578125" style="5" customWidth="1"/>
    <col min="8681" max="8681" width="13" style="5" customWidth="1"/>
    <col min="8682" max="8683" width="9.7109375" style="5" customWidth="1"/>
    <col min="8684" max="8684" width="10.7109375" style="5" customWidth="1"/>
    <col min="8685" max="8685" width="10.85546875" style="5" customWidth="1"/>
    <col min="8686" max="8686" width="12.5703125" style="5" customWidth="1"/>
    <col min="8687" max="8687" width="14.140625" style="5" customWidth="1"/>
    <col min="8688" max="8688" width="12.7109375" style="5" customWidth="1"/>
    <col min="8689" max="8931" width="9.140625" style="5"/>
    <col min="8932" max="8932" width="5" style="5" customWidth="1"/>
    <col min="8933" max="8933" width="8" style="5" customWidth="1"/>
    <col min="8934" max="8934" width="20.42578125" style="5" customWidth="1"/>
    <col min="8935" max="8935" width="10.140625" style="5" bestFit="1" customWidth="1"/>
    <col min="8936" max="8936" width="13.42578125" style="5" customWidth="1"/>
    <col min="8937" max="8937" width="13" style="5" customWidth="1"/>
    <col min="8938" max="8939" width="9.7109375" style="5" customWidth="1"/>
    <col min="8940" max="8940" width="10.7109375" style="5" customWidth="1"/>
    <col min="8941" max="8941" width="10.85546875" style="5" customWidth="1"/>
    <col min="8942" max="8942" width="12.5703125" style="5" customWidth="1"/>
    <col min="8943" max="8943" width="14.140625" style="5" customWidth="1"/>
    <col min="8944" max="8944" width="12.7109375" style="5" customWidth="1"/>
    <col min="8945" max="9187" width="9.140625" style="5"/>
    <col min="9188" max="9188" width="5" style="5" customWidth="1"/>
    <col min="9189" max="9189" width="8" style="5" customWidth="1"/>
    <col min="9190" max="9190" width="20.42578125" style="5" customWidth="1"/>
    <col min="9191" max="9191" width="10.140625" style="5" bestFit="1" customWidth="1"/>
    <col min="9192" max="9192" width="13.42578125" style="5" customWidth="1"/>
    <col min="9193" max="9193" width="13" style="5" customWidth="1"/>
    <col min="9194" max="9195" width="9.7109375" style="5" customWidth="1"/>
    <col min="9196" max="9196" width="10.7109375" style="5" customWidth="1"/>
    <col min="9197" max="9197" width="10.85546875" style="5" customWidth="1"/>
    <col min="9198" max="9198" width="12.5703125" style="5" customWidth="1"/>
    <col min="9199" max="9199" width="14.140625" style="5" customWidth="1"/>
    <col min="9200" max="9200" width="12.7109375" style="5" customWidth="1"/>
    <col min="9201" max="9443" width="9.140625" style="5"/>
    <col min="9444" max="9444" width="5" style="5" customWidth="1"/>
    <col min="9445" max="9445" width="8" style="5" customWidth="1"/>
    <col min="9446" max="9446" width="20.42578125" style="5" customWidth="1"/>
    <col min="9447" max="9447" width="10.140625" style="5" bestFit="1" customWidth="1"/>
    <col min="9448" max="9448" width="13.42578125" style="5" customWidth="1"/>
    <col min="9449" max="9449" width="13" style="5" customWidth="1"/>
    <col min="9450" max="9451" width="9.7109375" style="5" customWidth="1"/>
    <col min="9452" max="9452" width="10.7109375" style="5" customWidth="1"/>
    <col min="9453" max="9453" width="10.85546875" style="5" customWidth="1"/>
    <col min="9454" max="9454" width="12.5703125" style="5" customWidth="1"/>
    <col min="9455" max="9455" width="14.140625" style="5" customWidth="1"/>
    <col min="9456" max="9456" width="12.7109375" style="5" customWidth="1"/>
    <col min="9457" max="9699" width="9.140625" style="5"/>
    <col min="9700" max="9700" width="5" style="5" customWidth="1"/>
    <col min="9701" max="9701" width="8" style="5" customWidth="1"/>
    <col min="9702" max="9702" width="20.42578125" style="5" customWidth="1"/>
    <col min="9703" max="9703" width="10.140625" style="5" bestFit="1" customWidth="1"/>
    <col min="9704" max="9704" width="13.42578125" style="5" customWidth="1"/>
    <col min="9705" max="9705" width="13" style="5" customWidth="1"/>
    <col min="9706" max="9707" width="9.7109375" style="5" customWidth="1"/>
    <col min="9708" max="9708" width="10.7109375" style="5" customWidth="1"/>
    <col min="9709" max="9709" width="10.85546875" style="5" customWidth="1"/>
    <col min="9710" max="9710" width="12.5703125" style="5" customWidth="1"/>
    <col min="9711" max="9711" width="14.140625" style="5" customWidth="1"/>
    <col min="9712" max="9712" width="12.7109375" style="5" customWidth="1"/>
    <col min="9713" max="9955" width="9.140625" style="5"/>
    <col min="9956" max="9956" width="5" style="5" customWidth="1"/>
    <col min="9957" max="9957" width="8" style="5" customWidth="1"/>
    <col min="9958" max="9958" width="20.42578125" style="5" customWidth="1"/>
    <col min="9959" max="9959" width="10.140625" style="5" bestFit="1" customWidth="1"/>
    <col min="9960" max="9960" width="13.42578125" style="5" customWidth="1"/>
    <col min="9961" max="9961" width="13" style="5" customWidth="1"/>
    <col min="9962" max="9963" width="9.7109375" style="5" customWidth="1"/>
    <col min="9964" max="9964" width="10.7109375" style="5" customWidth="1"/>
    <col min="9965" max="9965" width="10.85546875" style="5" customWidth="1"/>
    <col min="9966" max="9966" width="12.5703125" style="5" customWidth="1"/>
    <col min="9967" max="9967" width="14.140625" style="5" customWidth="1"/>
    <col min="9968" max="9968" width="12.7109375" style="5" customWidth="1"/>
    <col min="9969" max="10211" width="9.140625" style="5"/>
    <col min="10212" max="10212" width="5" style="5" customWidth="1"/>
    <col min="10213" max="10213" width="8" style="5" customWidth="1"/>
    <col min="10214" max="10214" width="20.42578125" style="5" customWidth="1"/>
    <col min="10215" max="10215" width="10.140625" style="5" bestFit="1" customWidth="1"/>
    <col min="10216" max="10216" width="13.42578125" style="5" customWidth="1"/>
    <col min="10217" max="10217" width="13" style="5" customWidth="1"/>
    <col min="10218" max="10219" width="9.7109375" style="5" customWidth="1"/>
    <col min="10220" max="10220" width="10.7109375" style="5" customWidth="1"/>
    <col min="10221" max="10221" width="10.85546875" style="5" customWidth="1"/>
    <col min="10222" max="10222" width="12.5703125" style="5" customWidth="1"/>
    <col min="10223" max="10223" width="14.140625" style="5" customWidth="1"/>
    <col min="10224" max="10224" width="12.7109375" style="5" customWidth="1"/>
    <col min="10225" max="10467" width="9.140625" style="5"/>
    <col min="10468" max="10468" width="5" style="5" customWidth="1"/>
    <col min="10469" max="10469" width="8" style="5" customWidth="1"/>
    <col min="10470" max="10470" width="20.42578125" style="5" customWidth="1"/>
    <col min="10471" max="10471" width="10.140625" style="5" bestFit="1" customWidth="1"/>
    <col min="10472" max="10472" width="13.42578125" style="5" customWidth="1"/>
    <col min="10473" max="10473" width="13" style="5" customWidth="1"/>
    <col min="10474" max="10475" width="9.7109375" style="5" customWidth="1"/>
    <col min="10476" max="10476" width="10.7109375" style="5" customWidth="1"/>
    <col min="10477" max="10477" width="10.85546875" style="5" customWidth="1"/>
    <col min="10478" max="10478" width="12.5703125" style="5" customWidth="1"/>
    <col min="10479" max="10479" width="14.140625" style="5" customWidth="1"/>
    <col min="10480" max="10480" width="12.7109375" style="5" customWidth="1"/>
    <col min="10481" max="10723" width="9.140625" style="5"/>
    <col min="10724" max="10724" width="5" style="5" customWidth="1"/>
    <col min="10725" max="10725" width="8" style="5" customWidth="1"/>
    <col min="10726" max="10726" width="20.42578125" style="5" customWidth="1"/>
    <col min="10727" max="10727" width="10.140625" style="5" bestFit="1" customWidth="1"/>
    <col min="10728" max="10728" width="13.42578125" style="5" customWidth="1"/>
    <col min="10729" max="10729" width="13" style="5" customWidth="1"/>
    <col min="10730" max="10731" width="9.7109375" style="5" customWidth="1"/>
    <col min="10732" max="10732" width="10.7109375" style="5" customWidth="1"/>
    <col min="10733" max="10733" width="10.85546875" style="5" customWidth="1"/>
    <col min="10734" max="10734" width="12.5703125" style="5" customWidth="1"/>
    <col min="10735" max="10735" width="14.140625" style="5" customWidth="1"/>
    <col min="10736" max="10736" width="12.7109375" style="5" customWidth="1"/>
    <col min="10737" max="10979" width="9.140625" style="5"/>
    <col min="10980" max="10980" width="5" style="5" customWidth="1"/>
    <col min="10981" max="10981" width="8" style="5" customWidth="1"/>
    <col min="10982" max="10982" width="20.42578125" style="5" customWidth="1"/>
    <col min="10983" max="10983" width="10.140625" style="5" bestFit="1" customWidth="1"/>
    <col min="10984" max="10984" width="13.42578125" style="5" customWidth="1"/>
    <col min="10985" max="10985" width="13" style="5" customWidth="1"/>
    <col min="10986" max="10987" width="9.7109375" style="5" customWidth="1"/>
    <col min="10988" max="10988" width="10.7109375" style="5" customWidth="1"/>
    <col min="10989" max="10989" width="10.85546875" style="5" customWidth="1"/>
    <col min="10990" max="10990" width="12.5703125" style="5" customWidth="1"/>
    <col min="10991" max="10991" width="14.140625" style="5" customWidth="1"/>
    <col min="10992" max="10992" width="12.7109375" style="5" customWidth="1"/>
    <col min="10993" max="11235" width="9.140625" style="5"/>
    <col min="11236" max="11236" width="5" style="5" customWidth="1"/>
    <col min="11237" max="11237" width="8" style="5" customWidth="1"/>
    <col min="11238" max="11238" width="20.42578125" style="5" customWidth="1"/>
    <col min="11239" max="11239" width="10.140625" style="5" bestFit="1" customWidth="1"/>
    <col min="11240" max="11240" width="13.42578125" style="5" customWidth="1"/>
    <col min="11241" max="11241" width="13" style="5" customWidth="1"/>
    <col min="11242" max="11243" width="9.7109375" style="5" customWidth="1"/>
    <col min="11244" max="11244" width="10.7109375" style="5" customWidth="1"/>
    <col min="11245" max="11245" width="10.85546875" style="5" customWidth="1"/>
    <col min="11246" max="11246" width="12.5703125" style="5" customWidth="1"/>
    <col min="11247" max="11247" width="14.140625" style="5" customWidth="1"/>
    <col min="11248" max="11248" width="12.7109375" style="5" customWidth="1"/>
    <col min="11249" max="11491" width="9.140625" style="5"/>
    <col min="11492" max="11492" width="5" style="5" customWidth="1"/>
    <col min="11493" max="11493" width="8" style="5" customWidth="1"/>
    <col min="11494" max="11494" width="20.42578125" style="5" customWidth="1"/>
    <col min="11495" max="11495" width="10.140625" style="5" bestFit="1" customWidth="1"/>
    <col min="11496" max="11496" width="13.42578125" style="5" customWidth="1"/>
    <col min="11497" max="11497" width="13" style="5" customWidth="1"/>
    <col min="11498" max="11499" width="9.7109375" style="5" customWidth="1"/>
    <col min="11500" max="11500" width="10.7109375" style="5" customWidth="1"/>
    <col min="11501" max="11501" width="10.85546875" style="5" customWidth="1"/>
    <col min="11502" max="11502" width="12.5703125" style="5" customWidth="1"/>
    <col min="11503" max="11503" width="14.140625" style="5" customWidth="1"/>
    <col min="11504" max="11504" width="12.7109375" style="5" customWidth="1"/>
    <col min="11505" max="11747" width="9.140625" style="5"/>
    <col min="11748" max="11748" width="5" style="5" customWidth="1"/>
    <col min="11749" max="11749" width="8" style="5" customWidth="1"/>
    <col min="11750" max="11750" width="20.42578125" style="5" customWidth="1"/>
    <col min="11751" max="11751" width="10.140625" style="5" bestFit="1" customWidth="1"/>
    <col min="11752" max="11752" width="13.42578125" style="5" customWidth="1"/>
    <col min="11753" max="11753" width="13" style="5" customWidth="1"/>
    <col min="11754" max="11755" width="9.7109375" style="5" customWidth="1"/>
    <col min="11756" max="11756" width="10.7109375" style="5" customWidth="1"/>
    <col min="11757" max="11757" width="10.85546875" style="5" customWidth="1"/>
    <col min="11758" max="11758" width="12.5703125" style="5" customWidth="1"/>
    <col min="11759" max="11759" width="14.140625" style="5" customWidth="1"/>
    <col min="11760" max="11760" width="12.7109375" style="5" customWidth="1"/>
    <col min="11761" max="12003" width="9.140625" style="5"/>
    <col min="12004" max="12004" width="5" style="5" customWidth="1"/>
    <col min="12005" max="12005" width="8" style="5" customWidth="1"/>
    <col min="12006" max="12006" width="20.42578125" style="5" customWidth="1"/>
    <col min="12007" max="12007" width="10.140625" style="5" bestFit="1" customWidth="1"/>
    <col min="12008" max="12008" width="13.42578125" style="5" customWidth="1"/>
    <col min="12009" max="12009" width="13" style="5" customWidth="1"/>
    <col min="12010" max="12011" width="9.7109375" style="5" customWidth="1"/>
    <col min="12012" max="12012" width="10.7109375" style="5" customWidth="1"/>
    <col min="12013" max="12013" width="10.85546875" style="5" customWidth="1"/>
    <col min="12014" max="12014" width="12.5703125" style="5" customWidth="1"/>
    <col min="12015" max="12015" width="14.140625" style="5" customWidth="1"/>
    <col min="12016" max="12016" width="12.7109375" style="5" customWidth="1"/>
    <col min="12017" max="12259" width="9.140625" style="5"/>
    <col min="12260" max="12260" width="5" style="5" customWidth="1"/>
    <col min="12261" max="12261" width="8" style="5" customWidth="1"/>
    <col min="12262" max="12262" width="20.42578125" style="5" customWidth="1"/>
    <col min="12263" max="12263" width="10.140625" style="5" bestFit="1" customWidth="1"/>
    <col min="12264" max="12264" width="13.42578125" style="5" customWidth="1"/>
    <col min="12265" max="12265" width="13" style="5" customWidth="1"/>
    <col min="12266" max="12267" width="9.7109375" style="5" customWidth="1"/>
    <col min="12268" max="12268" width="10.7109375" style="5" customWidth="1"/>
    <col min="12269" max="12269" width="10.85546875" style="5" customWidth="1"/>
    <col min="12270" max="12270" width="12.5703125" style="5" customWidth="1"/>
    <col min="12271" max="12271" width="14.140625" style="5" customWidth="1"/>
    <col min="12272" max="12272" width="12.7109375" style="5" customWidth="1"/>
    <col min="12273" max="12515" width="9.140625" style="5"/>
    <col min="12516" max="12516" width="5" style="5" customWidth="1"/>
    <col min="12517" max="12517" width="8" style="5" customWidth="1"/>
    <col min="12518" max="12518" width="20.42578125" style="5" customWidth="1"/>
    <col min="12519" max="12519" width="10.140625" style="5" bestFit="1" customWidth="1"/>
    <col min="12520" max="12520" width="13.42578125" style="5" customWidth="1"/>
    <col min="12521" max="12521" width="13" style="5" customWidth="1"/>
    <col min="12522" max="12523" width="9.7109375" style="5" customWidth="1"/>
    <col min="12524" max="12524" width="10.7109375" style="5" customWidth="1"/>
    <col min="12525" max="12525" width="10.85546875" style="5" customWidth="1"/>
    <col min="12526" max="12526" width="12.5703125" style="5" customWidth="1"/>
    <col min="12527" max="12527" width="14.140625" style="5" customWidth="1"/>
    <col min="12528" max="12528" width="12.7109375" style="5" customWidth="1"/>
    <col min="12529" max="12771" width="9.140625" style="5"/>
    <col min="12772" max="12772" width="5" style="5" customWidth="1"/>
    <col min="12773" max="12773" width="8" style="5" customWidth="1"/>
    <col min="12774" max="12774" width="20.42578125" style="5" customWidth="1"/>
    <col min="12775" max="12775" width="10.140625" style="5" bestFit="1" customWidth="1"/>
    <col min="12776" max="12776" width="13.42578125" style="5" customWidth="1"/>
    <col min="12777" max="12777" width="13" style="5" customWidth="1"/>
    <col min="12778" max="12779" width="9.7109375" style="5" customWidth="1"/>
    <col min="12780" max="12780" width="10.7109375" style="5" customWidth="1"/>
    <col min="12781" max="12781" width="10.85546875" style="5" customWidth="1"/>
    <col min="12782" max="12782" width="12.5703125" style="5" customWidth="1"/>
    <col min="12783" max="12783" width="14.140625" style="5" customWidth="1"/>
    <col min="12784" max="12784" width="12.7109375" style="5" customWidth="1"/>
    <col min="12785" max="13027" width="9.140625" style="5"/>
    <col min="13028" max="13028" width="5" style="5" customWidth="1"/>
    <col min="13029" max="13029" width="8" style="5" customWidth="1"/>
    <col min="13030" max="13030" width="20.42578125" style="5" customWidth="1"/>
    <col min="13031" max="13031" width="10.140625" style="5" bestFit="1" customWidth="1"/>
    <col min="13032" max="13032" width="13.42578125" style="5" customWidth="1"/>
    <col min="13033" max="13033" width="13" style="5" customWidth="1"/>
    <col min="13034" max="13035" width="9.7109375" style="5" customWidth="1"/>
    <col min="13036" max="13036" width="10.7109375" style="5" customWidth="1"/>
    <col min="13037" max="13037" width="10.85546875" style="5" customWidth="1"/>
    <col min="13038" max="13038" width="12.5703125" style="5" customWidth="1"/>
    <col min="13039" max="13039" width="14.140625" style="5" customWidth="1"/>
    <col min="13040" max="13040" width="12.7109375" style="5" customWidth="1"/>
    <col min="13041" max="13283" width="9.140625" style="5"/>
    <col min="13284" max="13284" width="5" style="5" customWidth="1"/>
    <col min="13285" max="13285" width="8" style="5" customWidth="1"/>
    <col min="13286" max="13286" width="20.42578125" style="5" customWidth="1"/>
    <col min="13287" max="13287" width="10.140625" style="5" bestFit="1" customWidth="1"/>
    <col min="13288" max="13288" width="13.42578125" style="5" customWidth="1"/>
    <col min="13289" max="13289" width="13" style="5" customWidth="1"/>
    <col min="13290" max="13291" width="9.7109375" style="5" customWidth="1"/>
    <col min="13292" max="13292" width="10.7109375" style="5" customWidth="1"/>
    <col min="13293" max="13293" width="10.85546875" style="5" customWidth="1"/>
    <col min="13294" max="13294" width="12.5703125" style="5" customWidth="1"/>
    <col min="13295" max="13295" width="14.140625" style="5" customWidth="1"/>
    <col min="13296" max="13296" width="12.7109375" style="5" customWidth="1"/>
    <col min="13297" max="13539" width="9.140625" style="5"/>
    <col min="13540" max="13540" width="5" style="5" customWidth="1"/>
    <col min="13541" max="13541" width="8" style="5" customWidth="1"/>
    <col min="13542" max="13542" width="20.42578125" style="5" customWidth="1"/>
    <col min="13543" max="13543" width="10.140625" style="5" bestFit="1" customWidth="1"/>
    <col min="13544" max="13544" width="13.42578125" style="5" customWidth="1"/>
    <col min="13545" max="13545" width="13" style="5" customWidth="1"/>
    <col min="13546" max="13547" width="9.7109375" style="5" customWidth="1"/>
    <col min="13548" max="13548" width="10.7109375" style="5" customWidth="1"/>
    <col min="13549" max="13549" width="10.85546875" style="5" customWidth="1"/>
    <col min="13550" max="13550" width="12.5703125" style="5" customWidth="1"/>
    <col min="13551" max="13551" width="14.140625" style="5" customWidth="1"/>
    <col min="13552" max="13552" width="12.7109375" style="5" customWidth="1"/>
    <col min="13553" max="13795" width="9.140625" style="5"/>
    <col min="13796" max="13796" width="5" style="5" customWidth="1"/>
    <col min="13797" max="13797" width="8" style="5" customWidth="1"/>
    <col min="13798" max="13798" width="20.42578125" style="5" customWidth="1"/>
    <col min="13799" max="13799" width="10.140625" style="5" bestFit="1" customWidth="1"/>
    <col min="13800" max="13800" width="13.42578125" style="5" customWidth="1"/>
    <col min="13801" max="13801" width="13" style="5" customWidth="1"/>
    <col min="13802" max="13803" width="9.7109375" style="5" customWidth="1"/>
    <col min="13804" max="13804" width="10.7109375" style="5" customWidth="1"/>
    <col min="13805" max="13805" width="10.85546875" style="5" customWidth="1"/>
    <col min="13806" max="13806" width="12.5703125" style="5" customWidth="1"/>
    <col min="13807" max="13807" width="14.140625" style="5" customWidth="1"/>
    <col min="13808" max="13808" width="12.7109375" style="5" customWidth="1"/>
    <col min="13809" max="14051" width="9.140625" style="5"/>
    <col min="14052" max="14052" width="5" style="5" customWidth="1"/>
    <col min="14053" max="14053" width="8" style="5" customWidth="1"/>
    <col min="14054" max="14054" width="20.42578125" style="5" customWidth="1"/>
    <col min="14055" max="14055" width="10.140625" style="5" bestFit="1" customWidth="1"/>
    <col min="14056" max="14056" width="13.42578125" style="5" customWidth="1"/>
    <col min="14057" max="14057" width="13" style="5" customWidth="1"/>
    <col min="14058" max="14059" width="9.7109375" style="5" customWidth="1"/>
    <col min="14060" max="14060" width="10.7109375" style="5" customWidth="1"/>
    <col min="14061" max="14061" width="10.85546875" style="5" customWidth="1"/>
    <col min="14062" max="14062" width="12.5703125" style="5" customWidth="1"/>
    <col min="14063" max="14063" width="14.140625" style="5" customWidth="1"/>
    <col min="14064" max="14064" width="12.7109375" style="5" customWidth="1"/>
    <col min="14065" max="14307" width="9.140625" style="5"/>
    <col min="14308" max="14308" width="5" style="5" customWidth="1"/>
    <col min="14309" max="14309" width="8" style="5" customWidth="1"/>
    <col min="14310" max="14310" width="20.42578125" style="5" customWidth="1"/>
    <col min="14311" max="14311" width="10.140625" style="5" bestFit="1" customWidth="1"/>
    <col min="14312" max="14312" width="13.42578125" style="5" customWidth="1"/>
    <col min="14313" max="14313" width="13" style="5" customWidth="1"/>
    <col min="14314" max="14315" width="9.7109375" style="5" customWidth="1"/>
    <col min="14316" max="14316" width="10.7109375" style="5" customWidth="1"/>
    <col min="14317" max="14317" width="10.85546875" style="5" customWidth="1"/>
    <col min="14318" max="14318" width="12.5703125" style="5" customWidth="1"/>
    <col min="14319" max="14319" width="14.140625" style="5" customWidth="1"/>
    <col min="14320" max="14320" width="12.7109375" style="5" customWidth="1"/>
    <col min="14321" max="14563" width="9.140625" style="5"/>
    <col min="14564" max="14564" width="5" style="5" customWidth="1"/>
    <col min="14565" max="14565" width="8" style="5" customWidth="1"/>
    <col min="14566" max="14566" width="20.42578125" style="5" customWidth="1"/>
    <col min="14567" max="14567" width="10.140625" style="5" bestFit="1" customWidth="1"/>
    <col min="14568" max="14568" width="13.42578125" style="5" customWidth="1"/>
    <col min="14569" max="14569" width="13" style="5" customWidth="1"/>
    <col min="14570" max="14571" width="9.7109375" style="5" customWidth="1"/>
    <col min="14572" max="14572" width="10.7109375" style="5" customWidth="1"/>
    <col min="14573" max="14573" width="10.85546875" style="5" customWidth="1"/>
    <col min="14574" max="14574" width="12.5703125" style="5" customWidth="1"/>
    <col min="14575" max="14575" width="14.140625" style="5" customWidth="1"/>
    <col min="14576" max="14576" width="12.7109375" style="5" customWidth="1"/>
    <col min="14577" max="14819" width="9.140625" style="5"/>
    <col min="14820" max="14820" width="5" style="5" customWidth="1"/>
    <col min="14821" max="14821" width="8" style="5" customWidth="1"/>
    <col min="14822" max="14822" width="20.42578125" style="5" customWidth="1"/>
    <col min="14823" max="14823" width="10.140625" style="5" bestFit="1" customWidth="1"/>
    <col min="14824" max="14824" width="13.42578125" style="5" customWidth="1"/>
    <col min="14825" max="14825" width="13" style="5" customWidth="1"/>
    <col min="14826" max="14827" width="9.7109375" style="5" customWidth="1"/>
    <col min="14828" max="14828" width="10.7109375" style="5" customWidth="1"/>
    <col min="14829" max="14829" width="10.85546875" style="5" customWidth="1"/>
    <col min="14830" max="14830" width="12.5703125" style="5" customWidth="1"/>
    <col min="14831" max="14831" width="14.140625" style="5" customWidth="1"/>
    <col min="14832" max="14832" width="12.7109375" style="5" customWidth="1"/>
    <col min="14833" max="15075" width="9.140625" style="5"/>
    <col min="15076" max="15076" width="5" style="5" customWidth="1"/>
    <col min="15077" max="15077" width="8" style="5" customWidth="1"/>
    <col min="15078" max="15078" width="20.42578125" style="5" customWidth="1"/>
    <col min="15079" max="15079" width="10.140625" style="5" bestFit="1" customWidth="1"/>
    <col min="15080" max="15080" width="13.42578125" style="5" customWidth="1"/>
    <col min="15081" max="15081" width="13" style="5" customWidth="1"/>
    <col min="15082" max="15083" width="9.7109375" style="5" customWidth="1"/>
    <col min="15084" max="15084" width="10.7109375" style="5" customWidth="1"/>
    <col min="15085" max="15085" width="10.85546875" style="5" customWidth="1"/>
    <col min="15086" max="15086" width="12.5703125" style="5" customWidth="1"/>
    <col min="15087" max="15087" width="14.140625" style="5" customWidth="1"/>
    <col min="15088" max="15088" width="12.7109375" style="5" customWidth="1"/>
    <col min="15089" max="15331" width="9.140625" style="5"/>
    <col min="15332" max="15332" width="5" style="5" customWidth="1"/>
    <col min="15333" max="15333" width="8" style="5" customWidth="1"/>
    <col min="15334" max="15334" width="20.42578125" style="5" customWidth="1"/>
    <col min="15335" max="15335" width="10.140625" style="5" bestFit="1" customWidth="1"/>
    <col min="15336" max="15336" width="13.42578125" style="5" customWidth="1"/>
    <col min="15337" max="15337" width="13" style="5" customWidth="1"/>
    <col min="15338" max="15339" width="9.7109375" style="5" customWidth="1"/>
    <col min="15340" max="15340" width="10.7109375" style="5" customWidth="1"/>
    <col min="15341" max="15341" width="10.85546875" style="5" customWidth="1"/>
    <col min="15342" max="15342" width="12.5703125" style="5" customWidth="1"/>
    <col min="15343" max="15343" width="14.140625" style="5" customWidth="1"/>
    <col min="15344" max="15344" width="12.7109375" style="5" customWidth="1"/>
    <col min="15345" max="15587" width="9.140625" style="5"/>
    <col min="15588" max="15588" width="5" style="5" customWidth="1"/>
    <col min="15589" max="15589" width="8" style="5" customWidth="1"/>
    <col min="15590" max="15590" width="20.42578125" style="5" customWidth="1"/>
    <col min="15591" max="15591" width="10.140625" style="5" bestFit="1" customWidth="1"/>
    <col min="15592" max="15592" width="13.42578125" style="5" customWidth="1"/>
    <col min="15593" max="15593" width="13" style="5" customWidth="1"/>
    <col min="15594" max="15595" width="9.7109375" style="5" customWidth="1"/>
    <col min="15596" max="15596" width="10.7109375" style="5" customWidth="1"/>
    <col min="15597" max="15597" width="10.85546875" style="5" customWidth="1"/>
    <col min="15598" max="15598" width="12.5703125" style="5" customWidth="1"/>
    <col min="15599" max="15599" width="14.140625" style="5" customWidth="1"/>
    <col min="15600" max="15600" width="12.7109375" style="5" customWidth="1"/>
    <col min="15601" max="15843" width="9.140625" style="5"/>
    <col min="15844" max="15844" width="5" style="5" customWidth="1"/>
    <col min="15845" max="15845" width="8" style="5" customWidth="1"/>
    <col min="15846" max="15846" width="20.42578125" style="5" customWidth="1"/>
    <col min="15847" max="15847" width="10.140625" style="5" bestFit="1" customWidth="1"/>
    <col min="15848" max="15848" width="13.42578125" style="5" customWidth="1"/>
    <col min="15849" max="15849" width="13" style="5" customWidth="1"/>
    <col min="15850" max="15851" width="9.7109375" style="5" customWidth="1"/>
    <col min="15852" max="15852" width="10.7109375" style="5" customWidth="1"/>
    <col min="15853" max="15853" width="10.85546875" style="5" customWidth="1"/>
    <col min="15854" max="15854" width="12.5703125" style="5" customWidth="1"/>
    <col min="15855" max="15855" width="14.140625" style="5" customWidth="1"/>
    <col min="15856" max="15856" width="12.7109375" style="5" customWidth="1"/>
    <col min="15857" max="16099" width="9.140625" style="5"/>
    <col min="16100" max="16100" width="5" style="5" customWidth="1"/>
    <col min="16101" max="16101" width="8" style="5" customWidth="1"/>
    <col min="16102" max="16102" width="20.42578125" style="5" customWidth="1"/>
    <col min="16103" max="16103" width="10.140625" style="5" bestFit="1" customWidth="1"/>
    <col min="16104" max="16104" width="13.42578125" style="5" customWidth="1"/>
    <col min="16105" max="16105" width="13" style="5" customWidth="1"/>
    <col min="16106" max="16107" width="9.7109375" style="5" customWidth="1"/>
    <col min="16108" max="16108" width="10.7109375" style="5" customWidth="1"/>
    <col min="16109" max="16109" width="10.85546875" style="5" customWidth="1"/>
    <col min="16110" max="16110" width="12.5703125" style="5" customWidth="1"/>
    <col min="16111" max="16111" width="14.140625" style="5" customWidth="1"/>
    <col min="16112" max="16112" width="12.7109375" style="5" customWidth="1"/>
    <col min="16113" max="16384" width="9.140625" style="5"/>
  </cols>
  <sheetData>
    <row r="1" spans="1:14" s="3" customFormat="1" ht="57.75" customHeight="1">
      <c r="A1" s="214" t="s">
        <v>638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s="3" customFormat="1" ht="18" customHeight="1">
      <c r="A2" s="215" t="s">
        <v>639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s="3" customFormat="1" ht="8.25" customHeight="1">
      <c r="A3" s="116"/>
      <c r="E3" s="128"/>
      <c r="F3" s="116"/>
      <c r="J3" s="83"/>
      <c r="K3" s="83"/>
      <c r="L3" s="83"/>
      <c r="M3" s="83"/>
      <c r="N3" s="83"/>
    </row>
    <row r="4" spans="1:14" s="1" customFormat="1" ht="18.75" customHeight="1">
      <c r="A4" s="212" t="s">
        <v>0</v>
      </c>
      <c r="B4" s="212" t="s">
        <v>1</v>
      </c>
      <c r="C4" s="216" t="s">
        <v>2</v>
      </c>
      <c r="D4" s="217"/>
      <c r="E4" s="220" t="s">
        <v>3</v>
      </c>
      <c r="F4" s="212" t="s">
        <v>4</v>
      </c>
      <c r="G4" s="222" t="s">
        <v>5</v>
      </c>
      <c r="H4" s="224" t="s">
        <v>6</v>
      </c>
      <c r="I4" s="225"/>
      <c r="J4" s="226" t="s">
        <v>133</v>
      </c>
      <c r="K4" s="226" t="s">
        <v>7</v>
      </c>
      <c r="L4" s="226" t="s">
        <v>8</v>
      </c>
      <c r="M4" s="206" t="s">
        <v>132</v>
      </c>
      <c r="N4" s="207"/>
    </row>
    <row r="5" spans="1:14" s="1" customFormat="1" ht="17.25" customHeight="1">
      <c r="A5" s="213"/>
      <c r="B5" s="213"/>
      <c r="C5" s="218"/>
      <c r="D5" s="219"/>
      <c r="E5" s="221"/>
      <c r="F5" s="213"/>
      <c r="G5" s="223"/>
      <c r="H5" s="2" t="s">
        <v>9</v>
      </c>
      <c r="I5" s="2" t="s">
        <v>10</v>
      </c>
      <c r="J5" s="227"/>
      <c r="K5" s="227"/>
      <c r="L5" s="227"/>
      <c r="M5" s="121" t="s">
        <v>9</v>
      </c>
      <c r="N5" s="121" t="s">
        <v>10</v>
      </c>
    </row>
    <row r="6" spans="1:14" s="3" customFormat="1" ht="25.5" customHeight="1">
      <c r="A6" s="44">
        <v>1</v>
      </c>
      <c r="B6" s="91" t="s">
        <v>210</v>
      </c>
      <c r="C6" s="109" t="s">
        <v>211</v>
      </c>
      <c r="D6" s="110" t="s">
        <v>212</v>
      </c>
      <c r="E6" s="108">
        <v>34700</v>
      </c>
      <c r="F6" s="68" t="s">
        <v>45</v>
      </c>
      <c r="G6" s="133" t="s">
        <v>208</v>
      </c>
      <c r="H6" s="64">
        <v>4</v>
      </c>
      <c r="I6" s="64">
        <v>3</v>
      </c>
      <c r="J6" s="11">
        <v>3.5</v>
      </c>
      <c r="K6" s="12" t="str">
        <f t="shared" ref="K6:K32" si="0">IF(MIN(H6,I6)&lt;3,"Không đạt",IF(J6&gt;=5,"Đạt","Không đạt"))</f>
        <v>Không đạt</v>
      </c>
      <c r="L6" s="12" t="str">
        <f t="shared" ref="L6:L32" si="1">IF(K6="Đạt",IF(AND(J6&gt;=8,MIN(H6,I6)&gt;=7),"Giỏi",IF(AND(J6&gt;=7,MIN(H6,I6)&gt;=6),"Khá","Trung bình"))," ")</f>
        <v xml:space="preserve"> </v>
      </c>
      <c r="M6" s="65"/>
      <c r="N6" s="65">
        <v>5</v>
      </c>
    </row>
    <row r="7" spans="1:14" s="3" customFormat="1" ht="25.5" customHeight="1">
      <c r="A7" s="141">
        <v>2</v>
      </c>
      <c r="B7" s="92" t="s">
        <v>213</v>
      </c>
      <c r="C7" s="69" t="s">
        <v>214</v>
      </c>
      <c r="D7" s="70" t="s">
        <v>212</v>
      </c>
      <c r="E7" s="67">
        <v>35268</v>
      </c>
      <c r="F7" s="43" t="s">
        <v>54</v>
      </c>
      <c r="G7" s="134" t="s">
        <v>205</v>
      </c>
      <c r="H7" s="142">
        <v>5</v>
      </c>
      <c r="I7" s="142">
        <v>3</v>
      </c>
      <c r="J7" s="143">
        <v>4</v>
      </c>
      <c r="K7" s="144" t="str">
        <f t="shared" si="0"/>
        <v>Không đạt</v>
      </c>
      <c r="L7" s="144" t="str">
        <f t="shared" si="1"/>
        <v xml:space="preserve"> </v>
      </c>
      <c r="M7" s="145"/>
      <c r="N7" s="145"/>
    </row>
    <row r="8" spans="1:14" s="3" customFormat="1" ht="25.5" customHeight="1">
      <c r="A8" s="141">
        <v>3</v>
      </c>
      <c r="B8" s="92" t="s">
        <v>158</v>
      </c>
      <c r="C8" s="69" t="s">
        <v>159</v>
      </c>
      <c r="D8" s="70" t="s">
        <v>160</v>
      </c>
      <c r="E8" s="97">
        <v>35161</v>
      </c>
      <c r="F8" s="43" t="s">
        <v>54</v>
      </c>
      <c r="G8" s="134" t="s">
        <v>156</v>
      </c>
      <c r="H8" s="142">
        <v>5.5</v>
      </c>
      <c r="I8" s="142">
        <v>2.5</v>
      </c>
      <c r="J8" s="143">
        <v>4</v>
      </c>
      <c r="K8" s="144" t="str">
        <f t="shared" si="0"/>
        <v>Không đạt</v>
      </c>
      <c r="L8" s="144" t="str">
        <f t="shared" si="1"/>
        <v xml:space="preserve"> </v>
      </c>
      <c r="M8" s="145"/>
      <c r="N8" s="145"/>
    </row>
    <row r="9" spans="1:14" s="3" customFormat="1" ht="25.5" customHeight="1">
      <c r="A9" s="141">
        <v>4</v>
      </c>
      <c r="B9" s="92" t="s">
        <v>220</v>
      </c>
      <c r="C9" s="69" t="s">
        <v>48</v>
      </c>
      <c r="D9" s="70" t="s">
        <v>161</v>
      </c>
      <c r="E9" s="67">
        <v>34802</v>
      </c>
      <c r="F9" s="43" t="s">
        <v>54</v>
      </c>
      <c r="G9" s="134" t="s">
        <v>209</v>
      </c>
      <c r="H9" s="142">
        <v>0</v>
      </c>
      <c r="I9" s="142">
        <v>0</v>
      </c>
      <c r="J9" s="143">
        <v>0</v>
      </c>
      <c r="K9" s="144" t="str">
        <f t="shared" si="0"/>
        <v>Không đạt</v>
      </c>
      <c r="L9" s="144" t="str">
        <f t="shared" si="1"/>
        <v xml:space="preserve"> </v>
      </c>
      <c r="M9" s="145">
        <v>6</v>
      </c>
      <c r="N9" s="145"/>
    </row>
    <row r="10" spans="1:14" s="3" customFormat="1" ht="25.5" customHeight="1">
      <c r="A10" s="141">
        <v>5</v>
      </c>
      <c r="B10" s="92" t="s">
        <v>162</v>
      </c>
      <c r="C10" s="69" t="s">
        <v>69</v>
      </c>
      <c r="D10" s="70" t="s">
        <v>163</v>
      </c>
      <c r="E10" s="67">
        <v>34047</v>
      </c>
      <c r="F10" s="43" t="s">
        <v>78</v>
      </c>
      <c r="G10" s="134" t="s">
        <v>18</v>
      </c>
      <c r="H10" s="142">
        <v>6.5</v>
      </c>
      <c r="I10" s="142">
        <v>3</v>
      </c>
      <c r="J10" s="143">
        <v>4.75</v>
      </c>
      <c r="K10" s="144" t="str">
        <f t="shared" si="0"/>
        <v>Không đạt</v>
      </c>
      <c r="L10" s="144" t="str">
        <f t="shared" si="1"/>
        <v xml:space="preserve"> </v>
      </c>
      <c r="M10" s="145"/>
      <c r="N10" s="145"/>
    </row>
    <row r="11" spans="1:14" s="3" customFormat="1" ht="25.5" customHeight="1">
      <c r="A11" s="141">
        <v>6</v>
      </c>
      <c r="B11" s="92" t="s">
        <v>224</v>
      </c>
      <c r="C11" s="69" t="s">
        <v>225</v>
      </c>
      <c r="D11" s="70" t="s">
        <v>226</v>
      </c>
      <c r="E11" s="97">
        <v>35176</v>
      </c>
      <c r="F11" s="43" t="s">
        <v>45</v>
      </c>
      <c r="G11" s="134" t="s">
        <v>205</v>
      </c>
      <c r="H11" s="142">
        <v>8</v>
      </c>
      <c r="I11" s="142">
        <v>2</v>
      </c>
      <c r="J11" s="143">
        <v>5</v>
      </c>
      <c r="K11" s="144" t="str">
        <f t="shared" si="0"/>
        <v>Không đạt</v>
      </c>
      <c r="L11" s="144" t="str">
        <f t="shared" si="1"/>
        <v xml:space="preserve"> </v>
      </c>
      <c r="M11" s="145">
        <v>5</v>
      </c>
      <c r="N11" s="145"/>
    </row>
    <row r="12" spans="1:14" s="3" customFormat="1" ht="25.5" customHeight="1">
      <c r="A12" s="141">
        <v>7</v>
      </c>
      <c r="B12" s="92" t="s">
        <v>232</v>
      </c>
      <c r="C12" s="69" t="s">
        <v>233</v>
      </c>
      <c r="D12" s="70" t="s">
        <v>234</v>
      </c>
      <c r="E12" s="97">
        <v>35226</v>
      </c>
      <c r="F12" s="43" t="s">
        <v>206</v>
      </c>
      <c r="G12" s="134" t="s">
        <v>204</v>
      </c>
      <c r="H12" s="142">
        <v>5.5</v>
      </c>
      <c r="I12" s="142">
        <v>4</v>
      </c>
      <c r="J12" s="143">
        <v>4.75</v>
      </c>
      <c r="K12" s="144" t="str">
        <f t="shared" si="0"/>
        <v>Không đạt</v>
      </c>
      <c r="L12" s="144" t="str">
        <f t="shared" si="1"/>
        <v xml:space="preserve"> </v>
      </c>
      <c r="M12" s="145"/>
      <c r="N12" s="145"/>
    </row>
    <row r="13" spans="1:14" s="3" customFormat="1" ht="25.5" customHeight="1">
      <c r="A13" s="141">
        <v>8</v>
      </c>
      <c r="B13" s="92" t="s">
        <v>238</v>
      </c>
      <c r="C13" s="69" t="s">
        <v>239</v>
      </c>
      <c r="D13" s="70" t="s">
        <v>237</v>
      </c>
      <c r="E13" s="97">
        <v>34711</v>
      </c>
      <c r="F13" s="43" t="s">
        <v>167</v>
      </c>
      <c r="G13" s="134" t="s">
        <v>240</v>
      </c>
      <c r="H13" s="142">
        <v>5.5</v>
      </c>
      <c r="I13" s="142">
        <v>3</v>
      </c>
      <c r="J13" s="143">
        <v>4.25</v>
      </c>
      <c r="K13" s="144" t="str">
        <f t="shared" si="0"/>
        <v>Không đạt</v>
      </c>
      <c r="L13" s="144" t="str">
        <f t="shared" si="1"/>
        <v xml:space="preserve"> </v>
      </c>
      <c r="M13" s="145"/>
      <c r="N13" s="145"/>
    </row>
    <row r="14" spans="1:14" s="3" customFormat="1" ht="25.5" customHeight="1">
      <c r="A14" s="141">
        <v>9</v>
      </c>
      <c r="B14" s="92" t="s">
        <v>571</v>
      </c>
      <c r="C14" s="69" t="s">
        <v>572</v>
      </c>
      <c r="D14" s="70" t="s">
        <v>573</v>
      </c>
      <c r="E14" s="97" t="s">
        <v>574</v>
      </c>
      <c r="F14" s="43" t="s">
        <v>167</v>
      </c>
      <c r="G14" s="134" t="s">
        <v>157</v>
      </c>
      <c r="H14" s="142">
        <v>6</v>
      </c>
      <c r="I14" s="142">
        <v>3</v>
      </c>
      <c r="J14" s="143">
        <v>4.5</v>
      </c>
      <c r="K14" s="144" t="str">
        <f t="shared" si="0"/>
        <v>Không đạt</v>
      </c>
      <c r="L14" s="144" t="str">
        <f t="shared" si="1"/>
        <v xml:space="preserve"> </v>
      </c>
      <c r="M14" s="145"/>
      <c r="N14" s="145"/>
    </row>
    <row r="15" spans="1:14" s="3" customFormat="1" ht="25.5" customHeight="1">
      <c r="A15" s="141">
        <v>10</v>
      </c>
      <c r="B15" s="92" t="s">
        <v>241</v>
      </c>
      <c r="C15" s="69" t="s">
        <v>48</v>
      </c>
      <c r="D15" s="70" t="s">
        <v>129</v>
      </c>
      <c r="E15" s="97">
        <v>35096</v>
      </c>
      <c r="F15" s="43" t="s">
        <v>45</v>
      </c>
      <c r="G15" s="134" t="s">
        <v>203</v>
      </c>
      <c r="H15" s="142">
        <v>0</v>
      </c>
      <c r="I15" s="142">
        <v>5.5</v>
      </c>
      <c r="J15" s="143">
        <v>2.75</v>
      </c>
      <c r="K15" s="144" t="str">
        <f t="shared" si="0"/>
        <v>Không đạt</v>
      </c>
      <c r="L15" s="144" t="str">
        <f t="shared" si="1"/>
        <v xml:space="preserve"> </v>
      </c>
      <c r="M15" s="145">
        <v>8</v>
      </c>
      <c r="N15" s="145"/>
    </row>
    <row r="16" spans="1:14" s="3" customFormat="1" ht="25.5" customHeight="1">
      <c r="A16" s="141">
        <v>11</v>
      </c>
      <c r="B16" s="92" t="s">
        <v>243</v>
      </c>
      <c r="C16" s="93" t="s">
        <v>244</v>
      </c>
      <c r="D16" s="94" t="s">
        <v>242</v>
      </c>
      <c r="E16" s="95">
        <v>35378</v>
      </c>
      <c r="F16" s="84" t="s">
        <v>47</v>
      </c>
      <c r="G16" s="135" t="s">
        <v>205</v>
      </c>
      <c r="H16" s="142">
        <v>5.5</v>
      </c>
      <c r="I16" s="142">
        <v>3</v>
      </c>
      <c r="J16" s="143">
        <v>4.25</v>
      </c>
      <c r="K16" s="144" t="str">
        <f t="shared" si="0"/>
        <v>Không đạt</v>
      </c>
      <c r="L16" s="144" t="str">
        <f t="shared" si="1"/>
        <v xml:space="preserve"> </v>
      </c>
      <c r="M16" s="145"/>
      <c r="N16" s="145"/>
    </row>
    <row r="17" spans="1:14" s="3" customFormat="1" ht="25.5" customHeight="1">
      <c r="A17" s="141">
        <v>12</v>
      </c>
      <c r="B17" s="92" t="s">
        <v>249</v>
      </c>
      <c r="C17" s="69" t="s">
        <v>48</v>
      </c>
      <c r="D17" s="70" t="s">
        <v>250</v>
      </c>
      <c r="E17" s="97">
        <v>35218</v>
      </c>
      <c r="F17" s="43" t="s">
        <v>47</v>
      </c>
      <c r="G17" s="134" t="s">
        <v>208</v>
      </c>
      <c r="H17" s="142">
        <v>5</v>
      </c>
      <c r="I17" s="142">
        <v>2.5</v>
      </c>
      <c r="J17" s="143">
        <v>3.75</v>
      </c>
      <c r="K17" s="144" t="str">
        <f t="shared" si="0"/>
        <v>Không đạt</v>
      </c>
      <c r="L17" s="144" t="str">
        <f t="shared" si="1"/>
        <v xml:space="preserve"> </v>
      </c>
      <c r="M17" s="145"/>
      <c r="N17" s="145"/>
    </row>
    <row r="18" spans="1:14" s="3" customFormat="1" ht="25.5" customHeight="1">
      <c r="A18" s="141">
        <v>13</v>
      </c>
      <c r="B18" s="92" t="s">
        <v>267</v>
      </c>
      <c r="C18" s="69" t="s">
        <v>48</v>
      </c>
      <c r="D18" s="70" t="s">
        <v>266</v>
      </c>
      <c r="E18" s="67">
        <v>34827</v>
      </c>
      <c r="F18" s="43" t="s">
        <v>206</v>
      </c>
      <c r="G18" s="134" t="s">
        <v>205</v>
      </c>
      <c r="H18" s="142">
        <v>5</v>
      </c>
      <c r="I18" s="142">
        <v>4</v>
      </c>
      <c r="J18" s="143">
        <v>4.5</v>
      </c>
      <c r="K18" s="144" t="str">
        <f t="shared" si="0"/>
        <v>Không đạt</v>
      </c>
      <c r="L18" s="144" t="str">
        <f t="shared" si="1"/>
        <v xml:space="preserve"> </v>
      </c>
      <c r="M18" s="145">
        <v>5</v>
      </c>
      <c r="N18" s="145"/>
    </row>
    <row r="19" spans="1:14" s="3" customFormat="1" ht="25.5" customHeight="1">
      <c r="A19" s="141">
        <v>14</v>
      </c>
      <c r="B19" s="92" t="s">
        <v>170</v>
      </c>
      <c r="C19" s="69" t="s">
        <v>171</v>
      </c>
      <c r="D19" s="70" t="s">
        <v>62</v>
      </c>
      <c r="E19" s="67">
        <v>35256</v>
      </c>
      <c r="F19" s="43" t="s">
        <v>54</v>
      </c>
      <c r="G19" s="134" t="s">
        <v>156</v>
      </c>
      <c r="H19" s="142">
        <v>5.5</v>
      </c>
      <c r="I19" s="142">
        <v>4</v>
      </c>
      <c r="J19" s="143">
        <v>4.75</v>
      </c>
      <c r="K19" s="144" t="str">
        <f t="shared" si="0"/>
        <v>Không đạt</v>
      </c>
      <c r="L19" s="144" t="str">
        <f t="shared" si="1"/>
        <v xml:space="preserve"> </v>
      </c>
      <c r="M19" s="145"/>
      <c r="N19" s="145"/>
    </row>
    <row r="20" spans="1:14" s="3" customFormat="1" ht="25.5" customHeight="1">
      <c r="A20" s="141">
        <v>15</v>
      </c>
      <c r="B20" s="92" t="s">
        <v>286</v>
      </c>
      <c r="C20" s="69" t="s">
        <v>287</v>
      </c>
      <c r="D20" s="70" t="s">
        <v>288</v>
      </c>
      <c r="E20" s="67">
        <v>35340</v>
      </c>
      <c r="F20" s="43" t="s">
        <v>54</v>
      </c>
      <c r="G20" s="134" t="s">
        <v>205</v>
      </c>
      <c r="H20" s="142">
        <v>4</v>
      </c>
      <c r="I20" s="142">
        <v>4.5</v>
      </c>
      <c r="J20" s="143">
        <v>4.25</v>
      </c>
      <c r="K20" s="144" t="str">
        <f t="shared" si="0"/>
        <v>Không đạt</v>
      </c>
      <c r="L20" s="144" t="str">
        <f t="shared" si="1"/>
        <v xml:space="preserve"> </v>
      </c>
      <c r="M20" s="145"/>
      <c r="N20" s="145"/>
    </row>
    <row r="21" spans="1:14" s="3" customFormat="1" ht="25.5" customHeight="1">
      <c r="A21" s="141">
        <v>16</v>
      </c>
      <c r="B21" s="92" t="s">
        <v>289</v>
      </c>
      <c r="C21" s="69" t="s">
        <v>290</v>
      </c>
      <c r="D21" s="70" t="s">
        <v>288</v>
      </c>
      <c r="E21" s="67">
        <v>35118</v>
      </c>
      <c r="F21" s="43" t="s">
        <v>47</v>
      </c>
      <c r="G21" s="134" t="s">
        <v>204</v>
      </c>
      <c r="H21" s="142">
        <v>5.5</v>
      </c>
      <c r="I21" s="142">
        <v>4</v>
      </c>
      <c r="J21" s="143">
        <v>4.75</v>
      </c>
      <c r="K21" s="144" t="str">
        <f t="shared" si="0"/>
        <v>Không đạt</v>
      </c>
      <c r="L21" s="144" t="str">
        <f t="shared" si="1"/>
        <v xml:space="preserve"> </v>
      </c>
      <c r="M21" s="145"/>
      <c r="N21" s="145"/>
    </row>
    <row r="22" spans="1:14" s="3" customFormat="1" ht="25.5" customHeight="1">
      <c r="A22" s="141">
        <v>17</v>
      </c>
      <c r="B22" s="92" t="s">
        <v>293</v>
      </c>
      <c r="C22" s="93" t="s">
        <v>294</v>
      </c>
      <c r="D22" s="94" t="s">
        <v>60</v>
      </c>
      <c r="E22" s="95">
        <v>35411</v>
      </c>
      <c r="F22" s="84" t="s">
        <v>54</v>
      </c>
      <c r="G22" s="135" t="s">
        <v>221</v>
      </c>
      <c r="H22" s="142">
        <v>4.5</v>
      </c>
      <c r="I22" s="142">
        <v>3</v>
      </c>
      <c r="J22" s="143">
        <v>3.75</v>
      </c>
      <c r="K22" s="144" t="str">
        <f t="shared" si="0"/>
        <v>Không đạt</v>
      </c>
      <c r="L22" s="144" t="str">
        <f t="shared" si="1"/>
        <v xml:space="preserve"> </v>
      </c>
      <c r="M22" s="145"/>
      <c r="N22" s="145"/>
    </row>
    <row r="23" spans="1:14" s="3" customFormat="1" ht="25.5" customHeight="1">
      <c r="A23" s="141">
        <v>18</v>
      </c>
      <c r="B23" s="92" t="s">
        <v>172</v>
      </c>
      <c r="C23" s="93" t="s">
        <v>173</v>
      </c>
      <c r="D23" s="94" t="s">
        <v>52</v>
      </c>
      <c r="E23" s="95">
        <v>35236</v>
      </c>
      <c r="F23" s="84" t="s">
        <v>19</v>
      </c>
      <c r="G23" s="135" t="s">
        <v>156</v>
      </c>
      <c r="H23" s="142">
        <v>5.5</v>
      </c>
      <c r="I23" s="142">
        <v>2.5</v>
      </c>
      <c r="J23" s="143">
        <v>4</v>
      </c>
      <c r="K23" s="144" t="str">
        <f t="shared" si="0"/>
        <v>Không đạt</v>
      </c>
      <c r="L23" s="144" t="str">
        <f t="shared" si="1"/>
        <v xml:space="preserve"> </v>
      </c>
      <c r="M23" s="145"/>
      <c r="N23" s="145"/>
    </row>
    <row r="24" spans="1:14" s="3" customFormat="1" ht="25.5" customHeight="1">
      <c r="A24" s="141">
        <v>19</v>
      </c>
      <c r="B24" s="92" t="s">
        <v>313</v>
      </c>
      <c r="C24" s="93" t="s">
        <v>306</v>
      </c>
      <c r="D24" s="94" t="s">
        <v>50</v>
      </c>
      <c r="E24" s="95">
        <v>35368</v>
      </c>
      <c r="F24" s="84" t="s">
        <v>21</v>
      </c>
      <c r="G24" s="135" t="s">
        <v>236</v>
      </c>
      <c r="H24" s="142">
        <v>5</v>
      </c>
      <c r="I24" s="142">
        <v>3.5</v>
      </c>
      <c r="J24" s="143">
        <v>4.25</v>
      </c>
      <c r="K24" s="144" t="str">
        <f t="shared" si="0"/>
        <v>Không đạt</v>
      </c>
      <c r="L24" s="144" t="str">
        <f t="shared" si="1"/>
        <v xml:space="preserve"> </v>
      </c>
      <c r="M24" s="145"/>
      <c r="N24" s="145"/>
    </row>
    <row r="25" spans="1:14" s="3" customFormat="1" ht="25.5" customHeight="1">
      <c r="A25" s="141">
        <v>20</v>
      </c>
      <c r="B25" s="92" t="s">
        <v>314</v>
      </c>
      <c r="C25" s="93" t="s">
        <v>153</v>
      </c>
      <c r="D25" s="94" t="s">
        <v>50</v>
      </c>
      <c r="E25" s="95">
        <v>35333</v>
      </c>
      <c r="F25" s="84" t="s">
        <v>19</v>
      </c>
      <c r="G25" s="135" t="s">
        <v>227</v>
      </c>
      <c r="H25" s="142">
        <v>5</v>
      </c>
      <c r="I25" s="142">
        <v>3</v>
      </c>
      <c r="J25" s="143">
        <v>4</v>
      </c>
      <c r="K25" s="144" t="str">
        <f t="shared" si="0"/>
        <v>Không đạt</v>
      </c>
      <c r="L25" s="144" t="str">
        <f t="shared" si="1"/>
        <v xml:space="preserve"> </v>
      </c>
      <c r="M25" s="145"/>
      <c r="N25" s="145"/>
    </row>
    <row r="26" spans="1:14" s="3" customFormat="1" ht="25.5" customHeight="1">
      <c r="A26" s="141">
        <v>21</v>
      </c>
      <c r="B26" s="92" t="s">
        <v>323</v>
      </c>
      <c r="C26" s="93" t="s">
        <v>324</v>
      </c>
      <c r="D26" s="94" t="s">
        <v>143</v>
      </c>
      <c r="E26" s="95">
        <v>35067</v>
      </c>
      <c r="F26" s="84" t="s">
        <v>136</v>
      </c>
      <c r="G26" s="135" t="s">
        <v>204</v>
      </c>
      <c r="H26" s="142">
        <v>6.5</v>
      </c>
      <c r="I26" s="142">
        <v>2.5</v>
      </c>
      <c r="J26" s="143">
        <v>4.5</v>
      </c>
      <c r="K26" s="144" t="str">
        <f t="shared" si="0"/>
        <v>Không đạt</v>
      </c>
      <c r="L26" s="144" t="str">
        <f t="shared" si="1"/>
        <v xml:space="preserve"> </v>
      </c>
      <c r="M26" s="145"/>
      <c r="N26" s="145"/>
    </row>
    <row r="27" spans="1:14" s="3" customFormat="1" ht="25.5" customHeight="1">
      <c r="A27" s="141">
        <v>22</v>
      </c>
      <c r="B27" s="92" t="s">
        <v>174</v>
      </c>
      <c r="C27" s="93" t="s">
        <v>175</v>
      </c>
      <c r="D27" s="94" t="s">
        <v>65</v>
      </c>
      <c r="E27" s="95">
        <v>35247</v>
      </c>
      <c r="F27" s="84" t="s">
        <v>45</v>
      </c>
      <c r="G27" s="135" t="s">
        <v>156</v>
      </c>
      <c r="H27" s="142">
        <v>6</v>
      </c>
      <c r="I27" s="142">
        <v>0</v>
      </c>
      <c r="J27" s="143">
        <v>3</v>
      </c>
      <c r="K27" s="144" t="str">
        <f t="shared" si="0"/>
        <v>Không đạt</v>
      </c>
      <c r="L27" s="144" t="str">
        <f t="shared" si="1"/>
        <v xml:space="preserve"> </v>
      </c>
      <c r="M27" s="145"/>
      <c r="N27" s="145"/>
    </row>
    <row r="28" spans="1:14" s="3" customFormat="1" ht="25.5" customHeight="1">
      <c r="A28" s="141">
        <v>23</v>
      </c>
      <c r="B28" s="92" t="s">
        <v>333</v>
      </c>
      <c r="C28" s="93" t="s">
        <v>48</v>
      </c>
      <c r="D28" s="94" t="s">
        <v>67</v>
      </c>
      <c r="E28" s="95">
        <v>35107</v>
      </c>
      <c r="F28" s="84" t="s">
        <v>54</v>
      </c>
      <c r="G28" s="135" t="s">
        <v>236</v>
      </c>
      <c r="H28" s="142">
        <v>5.5</v>
      </c>
      <c r="I28" s="142">
        <v>3</v>
      </c>
      <c r="J28" s="143">
        <v>4.25</v>
      </c>
      <c r="K28" s="144" t="str">
        <f t="shared" si="0"/>
        <v>Không đạt</v>
      </c>
      <c r="L28" s="144" t="str">
        <f t="shared" si="1"/>
        <v xml:space="preserve"> </v>
      </c>
      <c r="M28" s="145"/>
      <c r="N28" s="145"/>
    </row>
    <row r="29" spans="1:14" s="3" customFormat="1" ht="25.5" customHeight="1">
      <c r="A29" s="141">
        <v>24</v>
      </c>
      <c r="B29" s="92" t="s">
        <v>345</v>
      </c>
      <c r="C29" s="93" t="s">
        <v>346</v>
      </c>
      <c r="D29" s="94" t="s">
        <v>347</v>
      </c>
      <c r="E29" s="95">
        <v>34992</v>
      </c>
      <c r="F29" s="84" t="s">
        <v>21</v>
      </c>
      <c r="G29" s="135" t="s">
        <v>221</v>
      </c>
      <c r="H29" s="142">
        <v>5.5</v>
      </c>
      <c r="I29" s="142">
        <v>3</v>
      </c>
      <c r="J29" s="143">
        <v>4.25</v>
      </c>
      <c r="K29" s="144" t="str">
        <f t="shared" si="0"/>
        <v>Không đạt</v>
      </c>
      <c r="L29" s="144" t="str">
        <f t="shared" si="1"/>
        <v xml:space="preserve"> </v>
      </c>
      <c r="M29" s="145"/>
      <c r="N29" s="145"/>
    </row>
    <row r="30" spans="1:14" s="3" customFormat="1" ht="25.5" customHeight="1">
      <c r="A30" s="141">
        <v>25</v>
      </c>
      <c r="B30" s="92" t="s">
        <v>177</v>
      </c>
      <c r="C30" s="93" t="s">
        <v>178</v>
      </c>
      <c r="D30" s="94" t="s">
        <v>49</v>
      </c>
      <c r="E30" s="95">
        <v>35344</v>
      </c>
      <c r="F30" s="84" t="s">
        <v>47</v>
      </c>
      <c r="G30" s="135" t="s">
        <v>156</v>
      </c>
      <c r="H30" s="142">
        <v>5</v>
      </c>
      <c r="I30" s="142">
        <v>3</v>
      </c>
      <c r="J30" s="143">
        <v>4</v>
      </c>
      <c r="K30" s="144" t="str">
        <f t="shared" si="0"/>
        <v>Không đạt</v>
      </c>
      <c r="L30" s="144" t="str">
        <f t="shared" si="1"/>
        <v xml:space="preserve"> </v>
      </c>
      <c r="M30" s="145"/>
      <c r="N30" s="145"/>
    </row>
    <row r="31" spans="1:14" s="3" customFormat="1" ht="25.5" customHeight="1">
      <c r="A31" s="141">
        <v>26</v>
      </c>
      <c r="B31" s="92" t="s">
        <v>348</v>
      </c>
      <c r="C31" s="93" t="s">
        <v>349</v>
      </c>
      <c r="D31" s="94" t="s">
        <v>350</v>
      </c>
      <c r="E31" s="95">
        <v>35142</v>
      </c>
      <c r="F31" s="84" t="s">
        <v>44</v>
      </c>
      <c r="G31" s="135" t="s">
        <v>204</v>
      </c>
      <c r="H31" s="142">
        <v>4.5</v>
      </c>
      <c r="I31" s="142">
        <v>3</v>
      </c>
      <c r="J31" s="143">
        <v>3.75</v>
      </c>
      <c r="K31" s="144" t="str">
        <f t="shared" si="0"/>
        <v>Không đạt</v>
      </c>
      <c r="L31" s="144" t="str">
        <f t="shared" si="1"/>
        <v xml:space="preserve"> </v>
      </c>
      <c r="M31" s="145"/>
      <c r="N31" s="145"/>
    </row>
    <row r="32" spans="1:14" s="3" customFormat="1" ht="25.5" customHeight="1">
      <c r="A32" s="141">
        <v>27</v>
      </c>
      <c r="B32" s="92" t="s">
        <v>351</v>
      </c>
      <c r="C32" s="93" t="s">
        <v>352</v>
      </c>
      <c r="D32" s="94" t="s">
        <v>182</v>
      </c>
      <c r="E32" s="95">
        <v>34952</v>
      </c>
      <c r="F32" s="84" t="s">
        <v>47</v>
      </c>
      <c r="G32" s="135" t="s">
        <v>227</v>
      </c>
      <c r="H32" s="142">
        <v>5</v>
      </c>
      <c r="I32" s="142">
        <v>3.5</v>
      </c>
      <c r="J32" s="143">
        <v>4.25</v>
      </c>
      <c r="K32" s="144" t="str">
        <f t="shared" si="0"/>
        <v>Không đạt</v>
      </c>
      <c r="L32" s="144" t="str">
        <f t="shared" si="1"/>
        <v xml:space="preserve"> </v>
      </c>
      <c r="M32" s="145"/>
      <c r="N32" s="145"/>
    </row>
    <row r="33" spans="1:14" s="3" customFormat="1" ht="25.5" customHeight="1">
      <c r="A33" s="141">
        <v>28</v>
      </c>
      <c r="B33" s="92" t="s">
        <v>183</v>
      </c>
      <c r="C33" s="93" t="s">
        <v>184</v>
      </c>
      <c r="D33" s="94" t="s">
        <v>63</v>
      </c>
      <c r="E33" s="95">
        <v>35099</v>
      </c>
      <c r="F33" s="84" t="s">
        <v>44</v>
      </c>
      <c r="G33" s="135" t="s">
        <v>156</v>
      </c>
      <c r="H33" s="142">
        <v>8</v>
      </c>
      <c r="I33" s="142">
        <v>2.5</v>
      </c>
      <c r="J33" s="143">
        <v>5.25</v>
      </c>
      <c r="K33" s="144" t="str">
        <f t="shared" ref="K33:K47" si="2">IF(MIN(H33,I33)&lt;3,"Không đạt",IF(J33&gt;=5,"Đạt","Không đạt"))</f>
        <v>Không đạt</v>
      </c>
      <c r="L33" s="144" t="str">
        <f t="shared" ref="L33:L47" si="3">IF(K33="Đạt",IF(AND(J33&gt;=8,MIN(H33,I33)&gt;=7),"Giỏi",IF(AND(J33&gt;=7,MIN(H33,I33)&gt;=6),"Khá","Trung bình"))," ")</f>
        <v xml:space="preserve"> </v>
      </c>
      <c r="M33" s="145"/>
      <c r="N33" s="145"/>
    </row>
    <row r="34" spans="1:14" s="3" customFormat="1" ht="25.5" customHeight="1">
      <c r="A34" s="141">
        <v>29</v>
      </c>
      <c r="B34" s="92" t="s">
        <v>367</v>
      </c>
      <c r="C34" s="93" t="s">
        <v>59</v>
      </c>
      <c r="D34" s="94" t="s">
        <v>365</v>
      </c>
      <c r="E34" s="95">
        <v>34970</v>
      </c>
      <c r="F34" s="84" t="s">
        <v>45</v>
      </c>
      <c r="G34" s="135" t="s">
        <v>236</v>
      </c>
      <c r="H34" s="142">
        <v>5.5</v>
      </c>
      <c r="I34" s="142">
        <v>2.5</v>
      </c>
      <c r="J34" s="143">
        <v>4</v>
      </c>
      <c r="K34" s="144" t="str">
        <f t="shared" si="2"/>
        <v>Không đạt</v>
      </c>
      <c r="L34" s="144" t="str">
        <f t="shared" si="3"/>
        <v xml:space="preserve"> </v>
      </c>
      <c r="M34" s="145"/>
      <c r="N34" s="145"/>
    </row>
    <row r="35" spans="1:14" s="3" customFormat="1" ht="25.5" customHeight="1">
      <c r="A35" s="141">
        <v>30</v>
      </c>
      <c r="B35" s="92" t="s">
        <v>377</v>
      </c>
      <c r="C35" s="93" t="s">
        <v>251</v>
      </c>
      <c r="D35" s="94" t="s">
        <v>55</v>
      </c>
      <c r="E35" s="95">
        <v>35292</v>
      </c>
      <c r="F35" s="84" t="s">
        <v>45</v>
      </c>
      <c r="G35" s="135" t="s">
        <v>227</v>
      </c>
      <c r="H35" s="142">
        <v>5</v>
      </c>
      <c r="I35" s="142">
        <v>3</v>
      </c>
      <c r="J35" s="143">
        <v>4</v>
      </c>
      <c r="K35" s="144" t="str">
        <f t="shared" si="2"/>
        <v>Không đạt</v>
      </c>
      <c r="L35" s="144" t="str">
        <f t="shared" si="3"/>
        <v xml:space="preserve"> </v>
      </c>
      <c r="M35" s="145"/>
      <c r="N35" s="145"/>
    </row>
    <row r="36" spans="1:14" s="3" customFormat="1" ht="25.5" customHeight="1">
      <c r="A36" s="141">
        <v>31</v>
      </c>
      <c r="B36" s="92" t="s">
        <v>382</v>
      </c>
      <c r="C36" s="93" t="s">
        <v>64</v>
      </c>
      <c r="D36" s="94" t="s">
        <v>57</v>
      </c>
      <c r="E36" s="95">
        <v>34944</v>
      </c>
      <c r="F36" s="84" t="s">
        <v>45</v>
      </c>
      <c r="G36" s="135" t="s">
        <v>221</v>
      </c>
      <c r="H36" s="142">
        <v>4.5</v>
      </c>
      <c r="I36" s="142">
        <v>4</v>
      </c>
      <c r="J36" s="143">
        <v>4.25</v>
      </c>
      <c r="K36" s="144" t="str">
        <f t="shared" si="2"/>
        <v>Không đạt</v>
      </c>
      <c r="L36" s="144" t="str">
        <f t="shared" si="3"/>
        <v xml:space="preserve"> </v>
      </c>
      <c r="M36" s="145"/>
      <c r="N36" s="145"/>
    </row>
    <row r="37" spans="1:14" s="3" customFormat="1" ht="25.5" customHeight="1">
      <c r="A37" s="141">
        <v>32</v>
      </c>
      <c r="B37" s="92" t="s">
        <v>385</v>
      </c>
      <c r="C37" s="93" t="s">
        <v>386</v>
      </c>
      <c r="D37" s="94" t="s">
        <v>57</v>
      </c>
      <c r="E37" s="95">
        <v>34262</v>
      </c>
      <c r="F37" s="84" t="s">
        <v>45</v>
      </c>
      <c r="G37" s="135" t="s">
        <v>205</v>
      </c>
      <c r="H37" s="142">
        <v>4.5</v>
      </c>
      <c r="I37" s="142">
        <v>5</v>
      </c>
      <c r="J37" s="143">
        <v>4.75</v>
      </c>
      <c r="K37" s="144" t="str">
        <f t="shared" si="2"/>
        <v>Không đạt</v>
      </c>
      <c r="L37" s="144" t="str">
        <f t="shared" si="3"/>
        <v xml:space="preserve"> </v>
      </c>
      <c r="M37" s="145"/>
      <c r="N37" s="145"/>
    </row>
    <row r="38" spans="1:14" s="3" customFormat="1" ht="25.5" customHeight="1">
      <c r="A38" s="141">
        <v>33</v>
      </c>
      <c r="B38" s="92" t="s">
        <v>398</v>
      </c>
      <c r="C38" s="93" t="s">
        <v>399</v>
      </c>
      <c r="D38" s="94" t="s">
        <v>400</v>
      </c>
      <c r="E38" s="95">
        <v>35215</v>
      </c>
      <c r="F38" s="84" t="s">
        <v>207</v>
      </c>
      <c r="G38" s="135" t="s">
        <v>221</v>
      </c>
      <c r="H38" s="142">
        <v>5.5</v>
      </c>
      <c r="I38" s="142">
        <v>3</v>
      </c>
      <c r="J38" s="143">
        <v>4.25</v>
      </c>
      <c r="K38" s="144" t="str">
        <f t="shared" si="2"/>
        <v>Không đạt</v>
      </c>
      <c r="L38" s="144" t="str">
        <f t="shared" si="3"/>
        <v xml:space="preserve"> </v>
      </c>
      <c r="M38" s="145"/>
      <c r="N38" s="145"/>
    </row>
    <row r="39" spans="1:14" s="3" customFormat="1" ht="25.5" customHeight="1">
      <c r="A39" s="141">
        <v>34</v>
      </c>
      <c r="B39" s="92" t="s">
        <v>401</v>
      </c>
      <c r="C39" s="93" t="s">
        <v>265</v>
      </c>
      <c r="D39" s="94" t="s">
        <v>402</v>
      </c>
      <c r="E39" s="95">
        <v>35218</v>
      </c>
      <c r="F39" s="84" t="s">
        <v>54</v>
      </c>
      <c r="G39" s="135" t="s">
        <v>236</v>
      </c>
      <c r="H39" s="142">
        <v>5.5</v>
      </c>
      <c r="I39" s="142">
        <v>3.5</v>
      </c>
      <c r="J39" s="143">
        <v>4.5</v>
      </c>
      <c r="K39" s="144" t="str">
        <f t="shared" si="2"/>
        <v>Không đạt</v>
      </c>
      <c r="L39" s="144" t="str">
        <f t="shared" si="3"/>
        <v xml:space="preserve"> </v>
      </c>
      <c r="M39" s="145"/>
      <c r="N39" s="145"/>
    </row>
    <row r="40" spans="1:14" s="3" customFormat="1" ht="25.5" customHeight="1">
      <c r="A40" s="141">
        <v>35</v>
      </c>
      <c r="B40" s="92" t="s">
        <v>409</v>
      </c>
      <c r="C40" s="93" t="s">
        <v>410</v>
      </c>
      <c r="D40" s="94" t="s">
        <v>53</v>
      </c>
      <c r="E40" s="95">
        <v>35180</v>
      </c>
      <c r="F40" s="84" t="s">
        <v>47</v>
      </c>
      <c r="G40" s="135" t="s">
        <v>227</v>
      </c>
      <c r="H40" s="142">
        <v>2</v>
      </c>
      <c r="I40" s="142">
        <v>3</v>
      </c>
      <c r="J40" s="143">
        <v>2.5</v>
      </c>
      <c r="K40" s="144" t="str">
        <f t="shared" si="2"/>
        <v>Không đạt</v>
      </c>
      <c r="L40" s="144" t="str">
        <f t="shared" si="3"/>
        <v xml:space="preserve"> </v>
      </c>
      <c r="M40" s="145"/>
      <c r="N40" s="145"/>
    </row>
    <row r="41" spans="1:14" s="3" customFormat="1" ht="25.5" customHeight="1">
      <c r="A41" s="141">
        <v>36</v>
      </c>
      <c r="B41" s="92" t="s">
        <v>420</v>
      </c>
      <c r="C41" s="93" t="s">
        <v>287</v>
      </c>
      <c r="D41" s="94" t="s">
        <v>421</v>
      </c>
      <c r="E41" s="95">
        <v>34778</v>
      </c>
      <c r="F41" s="84" t="s">
        <v>47</v>
      </c>
      <c r="G41" s="135" t="s">
        <v>204</v>
      </c>
      <c r="H41" s="142">
        <v>5</v>
      </c>
      <c r="I41" s="142">
        <v>4.5</v>
      </c>
      <c r="J41" s="143">
        <v>4.75</v>
      </c>
      <c r="K41" s="144" t="str">
        <f t="shared" si="2"/>
        <v>Không đạt</v>
      </c>
      <c r="L41" s="144" t="str">
        <f t="shared" si="3"/>
        <v xml:space="preserve"> </v>
      </c>
      <c r="M41" s="145"/>
      <c r="N41" s="145"/>
    </row>
    <row r="42" spans="1:14" s="3" customFormat="1" ht="25.5" customHeight="1">
      <c r="A42" s="141">
        <v>37</v>
      </c>
      <c r="B42" s="92" t="s">
        <v>549</v>
      </c>
      <c r="C42" s="93" t="s">
        <v>251</v>
      </c>
      <c r="D42" s="94" t="s">
        <v>550</v>
      </c>
      <c r="E42" s="95" t="s">
        <v>551</v>
      </c>
      <c r="F42" s="84" t="s">
        <v>78</v>
      </c>
      <c r="G42" s="135" t="s">
        <v>137</v>
      </c>
      <c r="H42" s="142">
        <v>5</v>
      </c>
      <c r="I42" s="142">
        <v>4</v>
      </c>
      <c r="J42" s="143">
        <v>4.5</v>
      </c>
      <c r="K42" s="144" t="str">
        <f t="shared" si="2"/>
        <v>Không đạt</v>
      </c>
      <c r="L42" s="144" t="str">
        <f t="shared" si="3"/>
        <v xml:space="preserve"> </v>
      </c>
      <c r="M42" s="145"/>
      <c r="N42" s="145"/>
    </row>
    <row r="43" spans="1:14" s="3" customFormat="1" ht="25.5" customHeight="1">
      <c r="A43" s="141">
        <v>38</v>
      </c>
      <c r="B43" s="92" t="s">
        <v>188</v>
      </c>
      <c r="C43" s="93" t="s">
        <v>189</v>
      </c>
      <c r="D43" s="94" t="s">
        <v>70</v>
      </c>
      <c r="E43" s="95">
        <v>35227</v>
      </c>
      <c r="F43" s="84" t="s">
        <v>19</v>
      </c>
      <c r="G43" s="135" t="s">
        <v>156</v>
      </c>
      <c r="H43" s="142">
        <v>3.5</v>
      </c>
      <c r="I43" s="142">
        <v>5</v>
      </c>
      <c r="J43" s="143">
        <v>4.25</v>
      </c>
      <c r="K43" s="144" t="str">
        <f t="shared" si="2"/>
        <v>Không đạt</v>
      </c>
      <c r="L43" s="144" t="str">
        <f t="shared" si="3"/>
        <v xml:space="preserve"> </v>
      </c>
      <c r="M43" s="145"/>
      <c r="N43" s="145"/>
    </row>
    <row r="44" spans="1:14" s="3" customFormat="1" ht="25.5" customHeight="1">
      <c r="A44" s="141">
        <v>39</v>
      </c>
      <c r="B44" s="92" t="s">
        <v>428</v>
      </c>
      <c r="C44" s="93" t="s">
        <v>48</v>
      </c>
      <c r="D44" s="94" t="s">
        <v>12</v>
      </c>
      <c r="E44" s="95">
        <v>35134</v>
      </c>
      <c r="F44" s="84" t="s">
        <v>45</v>
      </c>
      <c r="G44" s="135" t="s">
        <v>204</v>
      </c>
      <c r="H44" s="142">
        <v>2.5</v>
      </c>
      <c r="I44" s="142">
        <v>2.5</v>
      </c>
      <c r="J44" s="143">
        <v>2.5</v>
      </c>
      <c r="K44" s="144" t="str">
        <f t="shared" si="2"/>
        <v>Không đạt</v>
      </c>
      <c r="L44" s="144" t="str">
        <f t="shared" si="3"/>
        <v xml:space="preserve"> </v>
      </c>
      <c r="M44" s="145"/>
      <c r="N44" s="145"/>
    </row>
    <row r="45" spans="1:14" s="3" customFormat="1" ht="25.5" customHeight="1">
      <c r="A45" s="141">
        <v>40</v>
      </c>
      <c r="B45" s="92" t="s">
        <v>431</v>
      </c>
      <c r="C45" s="93" t="s">
        <v>432</v>
      </c>
      <c r="D45" s="94" t="s">
        <v>12</v>
      </c>
      <c r="E45" s="95">
        <v>35328</v>
      </c>
      <c r="F45" s="84" t="s">
        <v>45</v>
      </c>
      <c r="G45" s="135" t="s">
        <v>203</v>
      </c>
      <c r="H45" s="142">
        <v>4.5</v>
      </c>
      <c r="I45" s="142">
        <v>4</v>
      </c>
      <c r="J45" s="143">
        <v>4.25</v>
      </c>
      <c r="K45" s="144" t="str">
        <f t="shared" si="2"/>
        <v>Không đạt</v>
      </c>
      <c r="L45" s="144" t="str">
        <f t="shared" si="3"/>
        <v xml:space="preserve"> </v>
      </c>
      <c r="M45" s="145"/>
      <c r="N45" s="145"/>
    </row>
    <row r="46" spans="1:14" s="3" customFormat="1" ht="25.5" customHeight="1">
      <c r="A46" s="141">
        <v>41</v>
      </c>
      <c r="B46" s="92" t="s">
        <v>433</v>
      </c>
      <c r="C46" s="93" t="s">
        <v>51</v>
      </c>
      <c r="D46" s="94" t="s">
        <v>434</v>
      </c>
      <c r="E46" s="95">
        <v>34703</v>
      </c>
      <c r="F46" s="84" t="s">
        <v>54</v>
      </c>
      <c r="G46" s="135" t="s">
        <v>221</v>
      </c>
      <c r="H46" s="142">
        <v>5.5</v>
      </c>
      <c r="I46" s="142">
        <v>3</v>
      </c>
      <c r="J46" s="143">
        <v>4.25</v>
      </c>
      <c r="K46" s="144" t="str">
        <f t="shared" si="2"/>
        <v>Không đạt</v>
      </c>
      <c r="L46" s="144" t="str">
        <f t="shared" si="3"/>
        <v xml:space="preserve"> </v>
      </c>
      <c r="M46" s="145"/>
      <c r="N46" s="145"/>
    </row>
    <row r="47" spans="1:14" s="3" customFormat="1" ht="25.5" customHeight="1">
      <c r="A47" s="146">
        <v>42</v>
      </c>
      <c r="B47" s="98" t="s">
        <v>193</v>
      </c>
      <c r="C47" s="99" t="s">
        <v>15</v>
      </c>
      <c r="D47" s="100" t="s">
        <v>72</v>
      </c>
      <c r="E47" s="101" t="s">
        <v>194</v>
      </c>
      <c r="F47" s="86" t="s">
        <v>44</v>
      </c>
      <c r="G47" s="182" t="s">
        <v>142</v>
      </c>
      <c r="H47" s="147">
        <v>5.5</v>
      </c>
      <c r="I47" s="147">
        <v>2.5</v>
      </c>
      <c r="J47" s="148">
        <v>4</v>
      </c>
      <c r="K47" s="144" t="str">
        <f t="shared" si="2"/>
        <v>Không đạt</v>
      </c>
      <c r="L47" s="144" t="str">
        <f t="shared" si="3"/>
        <v xml:space="preserve"> </v>
      </c>
      <c r="M47" s="145"/>
      <c r="N47" s="145"/>
    </row>
    <row r="48" spans="1:14" s="14" customFormat="1" ht="30" customHeight="1">
      <c r="B48" s="5"/>
      <c r="C48" s="40" t="s">
        <v>566</v>
      </c>
      <c r="D48" s="153"/>
      <c r="E48" s="154"/>
      <c r="F48" s="155"/>
      <c r="G48" s="151"/>
      <c r="H48" s="16"/>
      <c r="I48" s="4">
        <f>A47</f>
        <v>42</v>
      </c>
    </row>
    <row r="49" spans="1:14" s="14" customFormat="1" ht="18.75" customHeight="1">
      <c r="A49" s="5"/>
      <c r="B49" s="5"/>
      <c r="C49" s="208" t="s">
        <v>11</v>
      </c>
      <c r="D49" s="208"/>
      <c r="E49" s="131"/>
      <c r="F49" s="49"/>
      <c r="G49" s="230" t="s">
        <v>634</v>
      </c>
      <c r="H49" s="230"/>
      <c r="I49" s="230"/>
      <c r="J49" s="230"/>
      <c r="N49" s="17"/>
    </row>
    <row r="50" spans="1:14" s="14" customFormat="1" ht="18.75" customHeight="1">
      <c r="A50" s="5"/>
      <c r="B50" s="5"/>
      <c r="C50" s="231"/>
      <c r="D50" s="231"/>
      <c r="E50" s="138"/>
      <c r="F50" s="19"/>
      <c r="G50" s="16"/>
      <c r="H50" s="16"/>
      <c r="I50" s="20"/>
      <c r="N50" s="17"/>
    </row>
    <row r="51" spans="1:14" ht="18.75" customHeight="1">
      <c r="A51" s="21"/>
      <c r="B51" s="21"/>
      <c r="C51" s="231"/>
      <c r="D51" s="231"/>
      <c r="E51" s="139"/>
      <c r="F51" s="22"/>
      <c r="G51" s="230" t="s">
        <v>635</v>
      </c>
      <c r="H51" s="230"/>
      <c r="I51" s="230"/>
      <c r="J51" s="230"/>
      <c r="L51" s="49"/>
      <c r="M51" s="5"/>
    </row>
    <row r="52" spans="1:14" ht="18.75" customHeight="1">
      <c r="A52" s="21"/>
      <c r="B52" s="21"/>
      <c r="C52" s="231"/>
      <c r="D52" s="231"/>
      <c r="E52" s="139"/>
      <c r="F52" s="22"/>
      <c r="G52" s="16"/>
      <c r="H52" s="16"/>
      <c r="I52" s="7"/>
      <c r="J52" s="5"/>
      <c r="L52" s="49"/>
      <c r="M52" s="5"/>
    </row>
    <row r="53" spans="1:14" ht="18.75" customHeight="1">
      <c r="A53" s="21"/>
      <c r="B53" s="21"/>
      <c r="C53" s="208" t="s">
        <v>565</v>
      </c>
      <c r="D53" s="208"/>
      <c r="E53" s="139"/>
      <c r="F53" s="22"/>
      <c r="G53" s="230" t="s">
        <v>636</v>
      </c>
      <c r="H53" s="230"/>
      <c r="I53" s="230"/>
      <c r="J53" s="230"/>
      <c r="L53" s="49"/>
      <c r="M53" s="5"/>
    </row>
    <row r="54" spans="1:14" ht="18.75" customHeight="1">
      <c r="A54" s="21"/>
      <c r="B54" s="21"/>
      <c r="C54" s="231"/>
      <c r="D54" s="231"/>
      <c r="E54" s="138"/>
      <c r="F54" s="19"/>
      <c r="G54" s="137"/>
      <c r="H54" s="16"/>
      <c r="I54" s="7"/>
      <c r="J54" s="5"/>
      <c r="K54" s="5"/>
      <c r="L54" s="5"/>
      <c r="M54" s="5"/>
    </row>
    <row r="55" spans="1:14" ht="6.75" customHeight="1">
      <c r="B55" s="14"/>
      <c r="C55" s="14"/>
      <c r="D55" s="14"/>
      <c r="E55" s="132"/>
      <c r="F55" s="118"/>
      <c r="G55" s="14"/>
      <c r="H55" s="14"/>
      <c r="I55" s="14"/>
      <c r="M55" s="16"/>
    </row>
    <row r="56" spans="1:14" ht="21" customHeight="1">
      <c r="G56" s="14"/>
      <c r="H56" s="14"/>
      <c r="I56" s="232"/>
      <c r="J56" s="232"/>
      <c r="K56" s="232"/>
      <c r="L56" s="232"/>
      <c r="M56" s="232"/>
      <c r="N56" s="232"/>
    </row>
    <row r="57" spans="1:14">
      <c r="B57" s="119"/>
      <c r="C57" s="119"/>
      <c r="G57" s="6"/>
      <c r="H57" s="6"/>
      <c r="I57" s="229"/>
      <c r="J57" s="229"/>
      <c r="K57" s="229"/>
      <c r="L57" s="229"/>
      <c r="M57" s="229"/>
      <c r="N57" s="229"/>
    </row>
    <row r="62" spans="1:14">
      <c r="C62" s="119"/>
    </row>
  </sheetData>
  <mergeCells count="24">
    <mergeCell ref="I57:N57"/>
    <mergeCell ref="G49:J49"/>
    <mergeCell ref="C49:D49"/>
    <mergeCell ref="C52:D52"/>
    <mergeCell ref="C50:D50"/>
    <mergeCell ref="C51:D51"/>
    <mergeCell ref="C53:D53"/>
    <mergeCell ref="C54:D54"/>
    <mergeCell ref="I56:N56"/>
    <mergeCell ref="G51:J51"/>
    <mergeCell ref="G53:J53"/>
    <mergeCell ref="A1:N1"/>
    <mergeCell ref="A2:N2"/>
    <mergeCell ref="A4:A5"/>
    <mergeCell ref="B4:B5"/>
    <mergeCell ref="C4:D5"/>
    <mergeCell ref="E4:E5"/>
    <mergeCell ref="F4:F5"/>
    <mergeCell ref="G4:G5"/>
    <mergeCell ref="H4:I4"/>
    <mergeCell ref="J4:J5"/>
    <mergeCell ref="K4:K5"/>
    <mergeCell ref="L4:L5"/>
    <mergeCell ref="M4:N4"/>
  </mergeCells>
  <printOptions horizontalCentered="1"/>
  <pageMargins left="0.39" right="0.4" top="0.57999999999999996" bottom="0.5" header="0.5" footer="0.25"/>
  <pageSetup paperSize="9" orientation="portrait" horizontalDpi="300" verticalDpi="300" r:id="rId1"/>
  <headerFooter alignWithMargins="0">
    <oddFooter>&amp;C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P140"/>
  <sheetViews>
    <sheetView zoomScale="106" zoomScaleNormal="106" workbookViewId="0">
      <selection activeCell="J116" sqref="J116"/>
    </sheetView>
  </sheetViews>
  <sheetFormatPr defaultRowHeight="15.75"/>
  <cols>
    <col min="1" max="1" width="5.28515625" style="49" customWidth="1"/>
    <col min="2" max="2" width="14.42578125" style="5" hidden="1" customWidth="1"/>
    <col min="3" max="3" width="21.140625" style="5" customWidth="1"/>
    <col min="4" max="4" width="9.28515625" style="5" customWidth="1"/>
    <col min="5" max="5" width="10.85546875" style="131" customWidth="1"/>
    <col min="6" max="6" width="17.7109375" style="49" customWidth="1"/>
    <col min="7" max="7" width="9" style="5" customWidth="1"/>
    <col min="8" max="8" width="6.7109375" style="5" customWidth="1"/>
    <col min="9" max="9" width="6.140625" style="5" bestFit="1" customWidth="1"/>
    <col min="10" max="10" width="7.5703125" style="7" customWidth="1"/>
    <col min="11" max="11" width="10.5703125" style="7" bestFit="1" customWidth="1"/>
    <col min="12" max="12" width="11.5703125" style="7" customWidth="1"/>
    <col min="13" max="13" width="6.42578125" style="7" customWidth="1"/>
    <col min="14" max="14" width="6.140625" style="7" bestFit="1" customWidth="1"/>
    <col min="15" max="16" width="9.140625" style="195"/>
    <col min="17" max="227" width="9.140625" style="5"/>
    <col min="228" max="228" width="5" style="5" customWidth="1"/>
    <col min="229" max="229" width="8" style="5" customWidth="1"/>
    <col min="230" max="230" width="20.42578125" style="5" customWidth="1"/>
    <col min="231" max="231" width="10.140625" style="5" bestFit="1" customWidth="1"/>
    <col min="232" max="232" width="13.42578125" style="5" customWidth="1"/>
    <col min="233" max="233" width="13" style="5" customWidth="1"/>
    <col min="234" max="235" width="9.7109375" style="5" customWidth="1"/>
    <col min="236" max="236" width="10.7109375" style="5" customWidth="1"/>
    <col min="237" max="237" width="10.85546875" style="5" customWidth="1"/>
    <col min="238" max="238" width="12.5703125" style="5" customWidth="1"/>
    <col min="239" max="239" width="14.140625" style="5" customWidth="1"/>
    <col min="240" max="240" width="12.7109375" style="5" customWidth="1"/>
    <col min="241" max="483" width="9.140625" style="5"/>
    <col min="484" max="484" width="5" style="5" customWidth="1"/>
    <col min="485" max="485" width="8" style="5" customWidth="1"/>
    <col min="486" max="486" width="20.42578125" style="5" customWidth="1"/>
    <col min="487" max="487" width="10.140625" style="5" bestFit="1" customWidth="1"/>
    <col min="488" max="488" width="13.42578125" style="5" customWidth="1"/>
    <col min="489" max="489" width="13" style="5" customWidth="1"/>
    <col min="490" max="491" width="9.7109375" style="5" customWidth="1"/>
    <col min="492" max="492" width="10.7109375" style="5" customWidth="1"/>
    <col min="493" max="493" width="10.85546875" style="5" customWidth="1"/>
    <col min="494" max="494" width="12.5703125" style="5" customWidth="1"/>
    <col min="495" max="495" width="14.140625" style="5" customWidth="1"/>
    <col min="496" max="496" width="12.7109375" style="5" customWidth="1"/>
    <col min="497" max="739" width="9.140625" style="5"/>
    <col min="740" max="740" width="5" style="5" customWidth="1"/>
    <col min="741" max="741" width="8" style="5" customWidth="1"/>
    <col min="742" max="742" width="20.42578125" style="5" customWidth="1"/>
    <col min="743" max="743" width="10.140625" style="5" bestFit="1" customWidth="1"/>
    <col min="744" max="744" width="13.42578125" style="5" customWidth="1"/>
    <col min="745" max="745" width="13" style="5" customWidth="1"/>
    <col min="746" max="747" width="9.7109375" style="5" customWidth="1"/>
    <col min="748" max="748" width="10.7109375" style="5" customWidth="1"/>
    <col min="749" max="749" width="10.85546875" style="5" customWidth="1"/>
    <col min="750" max="750" width="12.5703125" style="5" customWidth="1"/>
    <col min="751" max="751" width="14.140625" style="5" customWidth="1"/>
    <col min="752" max="752" width="12.7109375" style="5" customWidth="1"/>
    <col min="753" max="995" width="9.140625" style="5"/>
    <col min="996" max="996" width="5" style="5" customWidth="1"/>
    <col min="997" max="997" width="8" style="5" customWidth="1"/>
    <col min="998" max="998" width="20.42578125" style="5" customWidth="1"/>
    <col min="999" max="999" width="10.140625" style="5" bestFit="1" customWidth="1"/>
    <col min="1000" max="1000" width="13.42578125" style="5" customWidth="1"/>
    <col min="1001" max="1001" width="13" style="5" customWidth="1"/>
    <col min="1002" max="1003" width="9.7109375" style="5" customWidth="1"/>
    <col min="1004" max="1004" width="10.7109375" style="5" customWidth="1"/>
    <col min="1005" max="1005" width="10.85546875" style="5" customWidth="1"/>
    <col min="1006" max="1006" width="12.5703125" style="5" customWidth="1"/>
    <col min="1007" max="1007" width="14.140625" style="5" customWidth="1"/>
    <col min="1008" max="1008" width="12.7109375" style="5" customWidth="1"/>
    <col min="1009" max="1251" width="9.140625" style="5"/>
    <col min="1252" max="1252" width="5" style="5" customWidth="1"/>
    <col min="1253" max="1253" width="8" style="5" customWidth="1"/>
    <col min="1254" max="1254" width="20.42578125" style="5" customWidth="1"/>
    <col min="1255" max="1255" width="10.140625" style="5" bestFit="1" customWidth="1"/>
    <col min="1256" max="1256" width="13.42578125" style="5" customWidth="1"/>
    <col min="1257" max="1257" width="13" style="5" customWidth="1"/>
    <col min="1258" max="1259" width="9.7109375" style="5" customWidth="1"/>
    <col min="1260" max="1260" width="10.7109375" style="5" customWidth="1"/>
    <col min="1261" max="1261" width="10.85546875" style="5" customWidth="1"/>
    <col min="1262" max="1262" width="12.5703125" style="5" customWidth="1"/>
    <col min="1263" max="1263" width="14.140625" style="5" customWidth="1"/>
    <col min="1264" max="1264" width="12.7109375" style="5" customWidth="1"/>
    <col min="1265" max="1507" width="9.140625" style="5"/>
    <col min="1508" max="1508" width="5" style="5" customWidth="1"/>
    <col min="1509" max="1509" width="8" style="5" customWidth="1"/>
    <col min="1510" max="1510" width="20.42578125" style="5" customWidth="1"/>
    <col min="1511" max="1511" width="10.140625" style="5" bestFit="1" customWidth="1"/>
    <col min="1512" max="1512" width="13.42578125" style="5" customWidth="1"/>
    <col min="1513" max="1513" width="13" style="5" customWidth="1"/>
    <col min="1514" max="1515" width="9.7109375" style="5" customWidth="1"/>
    <col min="1516" max="1516" width="10.7109375" style="5" customWidth="1"/>
    <col min="1517" max="1517" width="10.85546875" style="5" customWidth="1"/>
    <col min="1518" max="1518" width="12.5703125" style="5" customWidth="1"/>
    <col min="1519" max="1519" width="14.140625" style="5" customWidth="1"/>
    <col min="1520" max="1520" width="12.7109375" style="5" customWidth="1"/>
    <col min="1521" max="1763" width="9.140625" style="5"/>
    <col min="1764" max="1764" width="5" style="5" customWidth="1"/>
    <col min="1765" max="1765" width="8" style="5" customWidth="1"/>
    <col min="1766" max="1766" width="20.42578125" style="5" customWidth="1"/>
    <col min="1767" max="1767" width="10.140625" style="5" bestFit="1" customWidth="1"/>
    <col min="1768" max="1768" width="13.42578125" style="5" customWidth="1"/>
    <col min="1769" max="1769" width="13" style="5" customWidth="1"/>
    <col min="1770" max="1771" width="9.7109375" style="5" customWidth="1"/>
    <col min="1772" max="1772" width="10.7109375" style="5" customWidth="1"/>
    <col min="1773" max="1773" width="10.85546875" style="5" customWidth="1"/>
    <col min="1774" max="1774" width="12.5703125" style="5" customWidth="1"/>
    <col min="1775" max="1775" width="14.140625" style="5" customWidth="1"/>
    <col min="1776" max="1776" width="12.7109375" style="5" customWidth="1"/>
    <col min="1777" max="2019" width="9.140625" style="5"/>
    <col min="2020" max="2020" width="5" style="5" customWidth="1"/>
    <col min="2021" max="2021" width="8" style="5" customWidth="1"/>
    <col min="2022" max="2022" width="20.42578125" style="5" customWidth="1"/>
    <col min="2023" max="2023" width="10.140625" style="5" bestFit="1" customWidth="1"/>
    <col min="2024" max="2024" width="13.42578125" style="5" customWidth="1"/>
    <col min="2025" max="2025" width="13" style="5" customWidth="1"/>
    <col min="2026" max="2027" width="9.7109375" style="5" customWidth="1"/>
    <col min="2028" max="2028" width="10.7109375" style="5" customWidth="1"/>
    <col min="2029" max="2029" width="10.85546875" style="5" customWidth="1"/>
    <col min="2030" max="2030" width="12.5703125" style="5" customWidth="1"/>
    <col min="2031" max="2031" width="14.140625" style="5" customWidth="1"/>
    <col min="2032" max="2032" width="12.7109375" style="5" customWidth="1"/>
    <col min="2033" max="2275" width="9.140625" style="5"/>
    <col min="2276" max="2276" width="5" style="5" customWidth="1"/>
    <col min="2277" max="2277" width="8" style="5" customWidth="1"/>
    <col min="2278" max="2278" width="20.42578125" style="5" customWidth="1"/>
    <col min="2279" max="2279" width="10.140625" style="5" bestFit="1" customWidth="1"/>
    <col min="2280" max="2280" width="13.42578125" style="5" customWidth="1"/>
    <col min="2281" max="2281" width="13" style="5" customWidth="1"/>
    <col min="2282" max="2283" width="9.7109375" style="5" customWidth="1"/>
    <col min="2284" max="2284" width="10.7109375" style="5" customWidth="1"/>
    <col min="2285" max="2285" width="10.85546875" style="5" customWidth="1"/>
    <col min="2286" max="2286" width="12.5703125" style="5" customWidth="1"/>
    <col min="2287" max="2287" width="14.140625" style="5" customWidth="1"/>
    <col min="2288" max="2288" width="12.7109375" style="5" customWidth="1"/>
    <col min="2289" max="2531" width="9.140625" style="5"/>
    <col min="2532" max="2532" width="5" style="5" customWidth="1"/>
    <col min="2533" max="2533" width="8" style="5" customWidth="1"/>
    <col min="2534" max="2534" width="20.42578125" style="5" customWidth="1"/>
    <col min="2535" max="2535" width="10.140625" style="5" bestFit="1" customWidth="1"/>
    <col min="2536" max="2536" width="13.42578125" style="5" customWidth="1"/>
    <col min="2537" max="2537" width="13" style="5" customWidth="1"/>
    <col min="2538" max="2539" width="9.7109375" style="5" customWidth="1"/>
    <col min="2540" max="2540" width="10.7109375" style="5" customWidth="1"/>
    <col min="2541" max="2541" width="10.85546875" style="5" customWidth="1"/>
    <col min="2542" max="2542" width="12.5703125" style="5" customWidth="1"/>
    <col min="2543" max="2543" width="14.140625" style="5" customWidth="1"/>
    <col min="2544" max="2544" width="12.7109375" style="5" customWidth="1"/>
    <col min="2545" max="2787" width="9.140625" style="5"/>
    <col min="2788" max="2788" width="5" style="5" customWidth="1"/>
    <col min="2789" max="2789" width="8" style="5" customWidth="1"/>
    <col min="2790" max="2790" width="20.42578125" style="5" customWidth="1"/>
    <col min="2791" max="2791" width="10.140625" style="5" bestFit="1" customWidth="1"/>
    <col min="2792" max="2792" width="13.42578125" style="5" customWidth="1"/>
    <col min="2793" max="2793" width="13" style="5" customWidth="1"/>
    <col min="2794" max="2795" width="9.7109375" style="5" customWidth="1"/>
    <col min="2796" max="2796" width="10.7109375" style="5" customWidth="1"/>
    <col min="2797" max="2797" width="10.85546875" style="5" customWidth="1"/>
    <col min="2798" max="2798" width="12.5703125" style="5" customWidth="1"/>
    <col min="2799" max="2799" width="14.140625" style="5" customWidth="1"/>
    <col min="2800" max="2800" width="12.7109375" style="5" customWidth="1"/>
    <col min="2801" max="3043" width="9.140625" style="5"/>
    <col min="3044" max="3044" width="5" style="5" customWidth="1"/>
    <col min="3045" max="3045" width="8" style="5" customWidth="1"/>
    <col min="3046" max="3046" width="20.42578125" style="5" customWidth="1"/>
    <col min="3047" max="3047" width="10.140625" style="5" bestFit="1" customWidth="1"/>
    <col min="3048" max="3048" width="13.42578125" style="5" customWidth="1"/>
    <col min="3049" max="3049" width="13" style="5" customWidth="1"/>
    <col min="3050" max="3051" width="9.7109375" style="5" customWidth="1"/>
    <col min="3052" max="3052" width="10.7109375" style="5" customWidth="1"/>
    <col min="3053" max="3053" width="10.85546875" style="5" customWidth="1"/>
    <col min="3054" max="3054" width="12.5703125" style="5" customWidth="1"/>
    <col min="3055" max="3055" width="14.140625" style="5" customWidth="1"/>
    <col min="3056" max="3056" width="12.7109375" style="5" customWidth="1"/>
    <col min="3057" max="3299" width="9.140625" style="5"/>
    <col min="3300" max="3300" width="5" style="5" customWidth="1"/>
    <col min="3301" max="3301" width="8" style="5" customWidth="1"/>
    <col min="3302" max="3302" width="20.42578125" style="5" customWidth="1"/>
    <col min="3303" max="3303" width="10.140625" style="5" bestFit="1" customWidth="1"/>
    <col min="3304" max="3304" width="13.42578125" style="5" customWidth="1"/>
    <col min="3305" max="3305" width="13" style="5" customWidth="1"/>
    <col min="3306" max="3307" width="9.7109375" style="5" customWidth="1"/>
    <col min="3308" max="3308" width="10.7109375" style="5" customWidth="1"/>
    <col min="3309" max="3309" width="10.85546875" style="5" customWidth="1"/>
    <col min="3310" max="3310" width="12.5703125" style="5" customWidth="1"/>
    <col min="3311" max="3311" width="14.140625" style="5" customWidth="1"/>
    <col min="3312" max="3312" width="12.7109375" style="5" customWidth="1"/>
    <col min="3313" max="3555" width="9.140625" style="5"/>
    <col min="3556" max="3556" width="5" style="5" customWidth="1"/>
    <col min="3557" max="3557" width="8" style="5" customWidth="1"/>
    <col min="3558" max="3558" width="20.42578125" style="5" customWidth="1"/>
    <col min="3559" max="3559" width="10.140625" style="5" bestFit="1" customWidth="1"/>
    <col min="3560" max="3560" width="13.42578125" style="5" customWidth="1"/>
    <col min="3561" max="3561" width="13" style="5" customWidth="1"/>
    <col min="3562" max="3563" width="9.7109375" style="5" customWidth="1"/>
    <col min="3564" max="3564" width="10.7109375" style="5" customWidth="1"/>
    <col min="3565" max="3565" width="10.85546875" style="5" customWidth="1"/>
    <col min="3566" max="3566" width="12.5703125" style="5" customWidth="1"/>
    <col min="3567" max="3567" width="14.140625" style="5" customWidth="1"/>
    <col min="3568" max="3568" width="12.7109375" style="5" customWidth="1"/>
    <col min="3569" max="3811" width="9.140625" style="5"/>
    <col min="3812" max="3812" width="5" style="5" customWidth="1"/>
    <col min="3813" max="3813" width="8" style="5" customWidth="1"/>
    <col min="3814" max="3814" width="20.42578125" style="5" customWidth="1"/>
    <col min="3815" max="3815" width="10.140625" style="5" bestFit="1" customWidth="1"/>
    <col min="3816" max="3816" width="13.42578125" style="5" customWidth="1"/>
    <col min="3817" max="3817" width="13" style="5" customWidth="1"/>
    <col min="3818" max="3819" width="9.7109375" style="5" customWidth="1"/>
    <col min="3820" max="3820" width="10.7109375" style="5" customWidth="1"/>
    <col min="3821" max="3821" width="10.85546875" style="5" customWidth="1"/>
    <col min="3822" max="3822" width="12.5703125" style="5" customWidth="1"/>
    <col min="3823" max="3823" width="14.140625" style="5" customWidth="1"/>
    <col min="3824" max="3824" width="12.7109375" style="5" customWidth="1"/>
    <col min="3825" max="4067" width="9.140625" style="5"/>
    <col min="4068" max="4068" width="5" style="5" customWidth="1"/>
    <col min="4069" max="4069" width="8" style="5" customWidth="1"/>
    <col min="4070" max="4070" width="20.42578125" style="5" customWidth="1"/>
    <col min="4071" max="4071" width="10.140625" style="5" bestFit="1" customWidth="1"/>
    <col min="4072" max="4072" width="13.42578125" style="5" customWidth="1"/>
    <col min="4073" max="4073" width="13" style="5" customWidth="1"/>
    <col min="4074" max="4075" width="9.7109375" style="5" customWidth="1"/>
    <col min="4076" max="4076" width="10.7109375" style="5" customWidth="1"/>
    <col min="4077" max="4077" width="10.85546875" style="5" customWidth="1"/>
    <col min="4078" max="4078" width="12.5703125" style="5" customWidth="1"/>
    <col min="4079" max="4079" width="14.140625" style="5" customWidth="1"/>
    <col min="4080" max="4080" width="12.7109375" style="5" customWidth="1"/>
    <col min="4081" max="4323" width="9.140625" style="5"/>
    <col min="4324" max="4324" width="5" style="5" customWidth="1"/>
    <col min="4325" max="4325" width="8" style="5" customWidth="1"/>
    <col min="4326" max="4326" width="20.42578125" style="5" customWidth="1"/>
    <col min="4327" max="4327" width="10.140625" style="5" bestFit="1" customWidth="1"/>
    <col min="4328" max="4328" width="13.42578125" style="5" customWidth="1"/>
    <col min="4329" max="4329" width="13" style="5" customWidth="1"/>
    <col min="4330" max="4331" width="9.7109375" style="5" customWidth="1"/>
    <col min="4332" max="4332" width="10.7109375" style="5" customWidth="1"/>
    <col min="4333" max="4333" width="10.85546875" style="5" customWidth="1"/>
    <col min="4334" max="4334" width="12.5703125" style="5" customWidth="1"/>
    <col min="4335" max="4335" width="14.140625" style="5" customWidth="1"/>
    <col min="4336" max="4336" width="12.7109375" style="5" customWidth="1"/>
    <col min="4337" max="4579" width="9.140625" style="5"/>
    <col min="4580" max="4580" width="5" style="5" customWidth="1"/>
    <col min="4581" max="4581" width="8" style="5" customWidth="1"/>
    <col min="4582" max="4582" width="20.42578125" style="5" customWidth="1"/>
    <col min="4583" max="4583" width="10.140625" style="5" bestFit="1" customWidth="1"/>
    <col min="4584" max="4584" width="13.42578125" style="5" customWidth="1"/>
    <col min="4585" max="4585" width="13" style="5" customWidth="1"/>
    <col min="4586" max="4587" width="9.7109375" style="5" customWidth="1"/>
    <col min="4588" max="4588" width="10.7109375" style="5" customWidth="1"/>
    <col min="4589" max="4589" width="10.85546875" style="5" customWidth="1"/>
    <col min="4590" max="4590" width="12.5703125" style="5" customWidth="1"/>
    <col min="4591" max="4591" width="14.140625" style="5" customWidth="1"/>
    <col min="4592" max="4592" width="12.7109375" style="5" customWidth="1"/>
    <col min="4593" max="4835" width="9.140625" style="5"/>
    <col min="4836" max="4836" width="5" style="5" customWidth="1"/>
    <col min="4837" max="4837" width="8" style="5" customWidth="1"/>
    <col min="4838" max="4838" width="20.42578125" style="5" customWidth="1"/>
    <col min="4839" max="4839" width="10.140625" style="5" bestFit="1" customWidth="1"/>
    <col min="4840" max="4840" width="13.42578125" style="5" customWidth="1"/>
    <col min="4841" max="4841" width="13" style="5" customWidth="1"/>
    <col min="4842" max="4843" width="9.7109375" style="5" customWidth="1"/>
    <col min="4844" max="4844" width="10.7109375" style="5" customWidth="1"/>
    <col min="4845" max="4845" width="10.85546875" style="5" customWidth="1"/>
    <col min="4846" max="4846" width="12.5703125" style="5" customWidth="1"/>
    <col min="4847" max="4847" width="14.140625" style="5" customWidth="1"/>
    <col min="4848" max="4848" width="12.7109375" style="5" customWidth="1"/>
    <col min="4849" max="5091" width="9.140625" style="5"/>
    <col min="5092" max="5092" width="5" style="5" customWidth="1"/>
    <col min="5093" max="5093" width="8" style="5" customWidth="1"/>
    <col min="5094" max="5094" width="20.42578125" style="5" customWidth="1"/>
    <col min="5095" max="5095" width="10.140625" style="5" bestFit="1" customWidth="1"/>
    <col min="5096" max="5096" width="13.42578125" style="5" customWidth="1"/>
    <col min="5097" max="5097" width="13" style="5" customWidth="1"/>
    <col min="5098" max="5099" width="9.7109375" style="5" customWidth="1"/>
    <col min="5100" max="5100" width="10.7109375" style="5" customWidth="1"/>
    <col min="5101" max="5101" width="10.85546875" style="5" customWidth="1"/>
    <col min="5102" max="5102" width="12.5703125" style="5" customWidth="1"/>
    <col min="5103" max="5103" width="14.140625" style="5" customWidth="1"/>
    <col min="5104" max="5104" width="12.7109375" style="5" customWidth="1"/>
    <col min="5105" max="5347" width="9.140625" style="5"/>
    <col min="5348" max="5348" width="5" style="5" customWidth="1"/>
    <col min="5349" max="5349" width="8" style="5" customWidth="1"/>
    <col min="5350" max="5350" width="20.42578125" style="5" customWidth="1"/>
    <col min="5351" max="5351" width="10.140625" style="5" bestFit="1" customWidth="1"/>
    <col min="5352" max="5352" width="13.42578125" style="5" customWidth="1"/>
    <col min="5353" max="5353" width="13" style="5" customWidth="1"/>
    <col min="5354" max="5355" width="9.7109375" style="5" customWidth="1"/>
    <col min="5356" max="5356" width="10.7109375" style="5" customWidth="1"/>
    <col min="5357" max="5357" width="10.85546875" style="5" customWidth="1"/>
    <col min="5358" max="5358" width="12.5703125" style="5" customWidth="1"/>
    <col min="5359" max="5359" width="14.140625" style="5" customWidth="1"/>
    <col min="5360" max="5360" width="12.7109375" style="5" customWidth="1"/>
    <col min="5361" max="5603" width="9.140625" style="5"/>
    <col min="5604" max="5604" width="5" style="5" customWidth="1"/>
    <col min="5605" max="5605" width="8" style="5" customWidth="1"/>
    <col min="5606" max="5606" width="20.42578125" style="5" customWidth="1"/>
    <col min="5607" max="5607" width="10.140625" style="5" bestFit="1" customWidth="1"/>
    <col min="5608" max="5608" width="13.42578125" style="5" customWidth="1"/>
    <col min="5609" max="5609" width="13" style="5" customWidth="1"/>
    <col min="5610" max="5611" width="9.7109375" style="5" customWidth="1"/>
    <col min="5612" max="5612" width="10.7109375" style="5" customWidth="1"/>
    <col min="5613" max="5613" width="10.85546875" style="5" customWidth="1"/>
    <col min="5614" max="5614" width="12.5703125" style="5" customWidth="1"/>
    <col min="5615" max="5615" width="14.140625" style="5" customWidth="1"/>
    <col min="5616" max="5616" width="12.7109375" style="5" customWidth="1"/>
    <col min="5617" max="5859" width="9.140625" style="5"/>
    <col min="5860" max="5860" width="5" style="5" customWidth="1"/>
    <col min="5861" max="5861" width="8" style="5" customWidth="1"/>
    <col min="5862" max="5862" width="20.42578125" style="5" customWidth="1"/>
    <col min="5863" max="5863" width="10.140625" style="5" bestFit="1" customWidth="1"/>
    <col min="5864" max="5864" width="13.42578125" style="5" customWidth="1"/>
    <col min="5865" max="5865" width="13" style="5" customWidth="1"/>
    <col min="5866" max="5867" width="9.7109375" style="5" customWidth="1"/>
    <col min="5868" max="5868" width="10.7109375" style="5" customWidth="1"/>
    <col min="5869" max="5869" width="10.85546875" style="5" customWidth="1"/>
    <col min="5870" max="5870" width="12.5703125" style="5" customWidth="1"/>
    <col min="5871" max="5871" width="14.140625" style="5" customWidth="1"/>
    <col min="5872" max="5872" width="12.7109375" style="5" customWidth="1"/>
    <col min="5873" max="6115" width="9.140625" style="5"/>
    <col min="6116" max="6116" width="5" style="5" customWidth="1"/>
    <col min="6117" max="6117" width="8" style="5" customWidth="1"/>
    <col min="6118" max="6118" width="20.42578125" style="5" customWidth="1"/>
    <col min="6119" max="6119" width="10.140625" style="5" bestFit="1" customWidth="1"/>
    <col min="6120" max="6120" width="13.42578125" style="5" customWidth="1"/>
    <col min="6121" max="6121" width="13" style="5" customWidth="1"/>
    <col min="6122" max="6123" width="9.7109375" style="5" customWidth="1"/>
    <col min="6124" max="6124" width="10.7109375" style="5" customWidth="1"/>
    <col min="6125" max="6125" width="10.85546875" style="5" customWidth="1"/>
    <col min="6126" max="6126" width="12.5703125" style="5" customWidth="1"/>
    <col min="6127" max="6127" width="14.140625" style="5" customWidth="1"/>
    <col min="6128" max="6128" width="12.7109375" style="5" customWidth="1"/>
    <col min="6129" max="6371" width="9.140625" style="5"/>
    <col min="6372" max="6372" width="5" style="5" customWidth="1"/>
    <col min="6373" max="6373" width="8" style="5" customWidth="1"/>
    <col min="6374" max="6374" width="20.42578125" style="5" customWidth="1"/>
    <col min="6375" max="6375" width="10.140625" style="5" bestFit="1" customWidth="1"/>
    <col min="6376" max="6376" width="13.42578125" style="5" customWidth="1"/>
    <col min="6377" max="6377" width="13" style="5" customWidth="1"/>
    <col min="6378" max="6379" width="9.7109375" style="5" customWidth="1"/>
    <col min="6380" max="6380" width="10.7109375" style="5" customWidth="1"/>
    <col min="6381" max="6381" width="10.85546875" style="5" customWidth="1"/>
    <col min="6382" max="6382" width="12.5703125" style="5" customWidth="1"/>
    <col min="6383" max="6383" width="14.140625" style="5" customWidth="1"/>
    <col min="6384" max="6384" width="12.7109375" style="5" customWidth="1"/>
    <col min="6385" max="6627" width="9.140625" style="5"/>
    <col min="6628" max="6628" width="5" style="5" customWidth="1"/>
    <col min="6629" max="6629" width="8" style="5" customWidth="1"/>
    <col min="6630" max="6630" width="20.42578125" style="5" customWidth="1"/>
    <col min="6631" max="6631" width="10.140625" style="5" bestFit="1" customWidth="1"/>
    <col min="6632" max="6632" width="13.42578125" style="5" customWidth="1"/>
    <col min="6633" max="6633" width="13" style="5" customWidth="1"/>
    <col min="6634" max="6635" width="9.7109375" style="5" customWidth="1"/>
    <col min="6636" max="6636" width="10.7109375" style="5" customWidth="1"/>
    <col min="6637" max="6637" width="10.85546875" style="5" customWidth="1"/>
    <col min="6638" max="6638" width="12.5703125" style="5" customWidth="1"/>
    <col min="6639" max="6639" width="14.140625" style="5" customWidth="1"/>
    <col min="6640" max="6640" width="12.7109375" style="5" customWidth="1"/>
    <col min="6641" max="6883" width="9.140625" style="5"/>
    <col min="6884" max="6884" width="5" style="5" customWidth="1"/>
    <col min="6885" max="6885" width="8" style="5" customWidth="1"/>
    <col min="6886" max="6886" width="20.42578125" style="5" customWidth="1"/>
    <col min="6887" max="6887" width="10.140625" style="5" bestFit="1" customWidth="1"/>
    <col min="6888" max="6888" width="13.42578125" style="5" customWidth="1"/>
    <col min="6889" max="6889" width="13" style="5" customWidth="1"/>
    <col min="6890" max="6891" width="9.7109375" style="5" customWidth="1"/>
    <col min="6892" max="6892" width="10.7109375" style="5" customWidth="1"/>
    <col min="6893" max="6893" width="10.85546875" style="5" customWidth="1"/>
    <col min="6894" max="6894" width="12.5703125" style="5" customWidth="1"/>
    <col min="6895" max="6895" width="14.140625" style="5" customWidth="1"/>
    <col min="6896" max="6896" width="12.7109375" style="5" customWidth="1"/>
    <col min="6897" max="7139" width="9.140625" style="5"/>
    <col min="7140" max="7140" width="5" style="5" customWidth="1"/>
    <col min="7141" max="7141" width="8" style="5" customWidth="1"/>
    <col min="7142" max="7142" width="20.42578125" style="5" customWidth="1"/>
    <col min="7143" max="7143" width="10.140625" style="5" bestFit="1" customWidth="1"/>
    <col min="7144" max="7144" width="13.42578125" style="5" customWidth="1"/>
    <col min="7145" max="7145" width="13" style="5" customWidth="1"/>
    <col min="7146" max="7147" width="9.7109375" style="5" customWidth="1"/>
    <col min="7148" max="7148" width="10.7109375" style="5" customWidth="1"/>
    <col min="7149" max="7149" width="10.85546875" style="5" customWidth="1"/>
    <col min="7150" max="7150" width="12.5703125" style="5" customWidth="1"/>
    <col min="7151" max="7151" width="14.140625" style="5" customWidth="1"/>
    <col min="7152" max="7152" width="12.7109375" style="5" customWidth="1"/>
    <col min="7153" max="7395" width="9.140625" style="5"/>
    <col min="7396" max="7396" width="5" style="5" customWidth="1"/>
    <col min="7397" max="7397" width="8" style="5" customWidth="1"/>
    <col min="7398" max="7398" width="20.42578125" style="5" customWidth="1"/>
    <col min="7399" max="7399" width="10.140625" style="5" bestFit="1" customWidth="1"/>
    <col min="7400" max="7400" width="13.42578125" style="5" customWidth="1"/>
    <col min="7401" max="7401" width="13" style="5" customWidth="1"/>
    <col min="7402" max="7403" width="9.7109375" style="5" customWidth="1"/>
    <col min="7404" max="7404" width="10.7109375" style="5" customWidth="1"/>
    <col min="7405" max="7405" width="10.85546875" style="5" customWidth="1"/>
    <col min="7406" max="7406" width="12.5703125" style="5" customWidth="1"/>
    <col min="7407" max="7407" width="14.140625" style="5" customWidth="1"/>
    <col min="7408" max="7408" width="12.7109375" style="5" customWidth="1"/>
    <col min="7409" max="7651" width="9.140625" style="5"/>
    <col min="7652" max="7652" width="5" style="5" customWidth="1"/>
    <col min="7653" max="7653" width="8" style="5" customWidth="1"/>
    <col min="7654" max="7654" width="20.42578125" style="5" customWidth="1"/>
    <col min="7655" max="7655" width="10.140625" style="5" bestFit="1" customWidth="1"/>
    <col min="7656" max="7656" width="13.42578125" style="5" customWidth="1"/>
    <col min="7657" max="7657" width="13" style="5" customWidth="1"/>
    <col min="7658" max="7659" width="9.7109375" style="5" customWidth="1"/>
    <col min="7660" max="7660" width="10.7109375" style="5" customWidth="1"/>
    <col min="7661" max="7661" width="10.85546875" style="5" customWidth="1"/>
    <col min="7662" max="7662" width="12.5703125" style="5" customWidth="1"/>
    <col min="7663" max="7663" width="14.140625" style="5" customWidth="1"/>
    <col min="7664" max="7664" width="12.7109375" style="5" customWidth="1"/>
    <col min="7665" max="7907" width="9.140625" style="5"/>
    <col min="7908" max="7908" width="5" style="5" customWidth="1"/>
    <col min="7909" max="7909" width="8" style="5" customWidth="1"/>
    <col min="7910" max="7910" width="20.42578125" style="5" customWidth="1"/>
    <col min="7911" max="7911" width="10.140625" style="5" bestFit="1" customWidth="1"/>
    <col min="7912" max="7912" width="13.42578125" style="5" customWidth="1"/>
    <col min="7913" max="7913" width="13" style="5" customWidth="1"/>
    <col min="7914" max="7915" width="9.7109375" style="5" customWidth="1"/>
    <col min="7916" max="7916" width="10.7109375" style="5" customWidth="1"/>
    <col min="7917" max="7917" width="10.85546875" style="5" customWidth="1"/>
    <col min="7918" max="7918" width="12.5703125" style="5" customWidth="1"/>
    <col min="7919" max="7919" width="14.140625" style="5" customWidth="1"/>
    <col min="7920" max="7920" width="12.7109375" style="5" customWidth="1"/>
    <col min="7921" max="8163" width="9.140625" style="5"/>
    <col min="8164" max="8164" width="5" style="5" customWidth="1"/>
    <col min="8165" max="8165" width="8" style="5" customWidth="1"/>
    <col min="8166" max="8166" width="20.42578125" style="5" customWidth="1"/>
    <col min="8167" max="8167" width="10.140625" style="5" bestFit="1" customWidth="1"/>
    <col min="8168" max="8168" width="13.42578125" style="5" customWidth="1"/>
    <col min="8169" max="8169" width="13" style="5" customWidth="1"/>
    <col min="8170" max="8171" width="9.7109375" style="5" customWidth="1"/>
    <col min="8172" max="8172" width="10.7109375" style="5" customWidth="1"/>
    <col min="8173" max="8173" width="10.85546875" style="5" customWidth="1"/>
    <col min="8174" max="8174" width="12.5703125" style="5" customWidth="1"/>
    <col min="8175" max="8175" width="14.140625" style="5" customWidth="1"/>
    <col min="8176" max="8176" width="12.7109375" style="5" customWidth="1"/>
    <col min="8177" max="8419" width="9.140625" style="5"/>
    <col min="8420" max="8420" width="5" style="5" customWidth="1"/>
    <col min="8421" max="8421" width="8" style="5" customWidth="1"/>
    <col min="8422" max="8422" width="20.42578125" style="5" customWidth="1"/>
    <col min="8423" max="8423" width="10.140625" style="5" bestFit="1" customWidth="1"/>
    <col min="8424" max="8424" width="13.42578125" style="5" customWidth="1"/>
    <col min="8425" max="8425" width="13" style="5" customWidth="1"/>
    <col min="8426" max="8427" width="9.7109375" style="5" customWidth="1"/>
    <col min="8428" max="8428" width="10.7109375" style="5" customWidth="1"/>
    <col min="8429" max="8429" width="10.85546875" style="5" customWidth="1"/>
    <col min="8430" max="8430" width="12.5703125" style="5" customWidth="1"/>
    <col min="8431" max="8431" width="14.140625" style="5" customWidth="1"/>
    <col min="8432" max="8432" width="12.7109375" style="5" customWidth="1"/>
    <col min="8433" max="8675" width="9.140625" style="5"/>
    <col min="8676" max="8676" width="5" style="5" customWidth="1"/>
    <col min="8677" max="8677" width="8" style="5" customWidth="1"/>
    <col min="8678" max="8678" width="20.42578125" style="5" customWidth="1"/>
    <col min="8679" max="8679" width="10.140625" style="5" bestFit="1" customWidth="1"/>
    <col min="8680" max="8680" width="13.42578125" style="5" customWidth="1"/>
    <col min="8681" max="8681" width="13" style="5" customWidth="1"/>
    <col min="8682" max="8683" width="9.7109375" style="5" customWidth="1"/>
    <col min="8684" max="8684" width="10.7109375" style="5" customWidth="1"/>
    <col min="8685" max="8685" width="10.85546875" style="5" customWidth="1"/>
    <col min="8686" max="8686" width="12.5703125" style="5" customWidth="1"/>
    <col min="8687" max="8687" width="14.140625" style="5" customWidth="1"/>
    <col min="8688" max="8688" width="12.7109375" style="5" customWidth="1"/>
    <col min="8689" max="8931" width="9.140625" style="5"/>
    <col min="8932" max="8932" width="5" style="5" customWidth="1"/>
    <col min="8933" max="8933" width="8" style="5" customWidth="1"/>
    <col min="8934" max="8934" width="20.42578125" style="5" customWidth="1"/>
    <col min="8935" max="8935" width="10.140625" style="5" bestFit="1" customWidth="1"/>
    <col min="8936" max="8936" width="13.42578125" style="5" customWidth="1"/>
    <col min="8937" max="8937" width="13" style="5" customWidth="1"/>
    <col min="8938" max="8939" width="9.7109375" style="5" customWidth="1"/>
    <col min="8940" max="8940" width="10.7109375" style="5" customWidth="1"/>
    <col min="8941" max="8941" width="10.85546875" style="5" customWidth="1"/>
    <col min="8942" max="8942" width="12.5703125" style="5" customWidth="1"/>
    <col min="8943" max="8943" width="14.140625" style="5" customWidth="1"/>
    <col min="8944" max="8944" width="12.7109375" style="5" customWidth="1"/>
    <col min="8945" max="9187" width="9.140625" style="5"/>
    <col min="9188" max="9188" width="5" style="5" customWidth="1"/>
    <col min="9189" max="9189" width="8" style="5" customWidth="1"/>
    <col min="9190" max="9190" width="20.42578125" style="5" customWidth="1"/>
    <col min="9191" max="9191" width="10.140625" style="5" bestFit="1" customWidth="1"/>
    <col min="9192" max="9192" width="13.42578125" style="5" customWidth="1"/>
    <col min="9193" max="9193" width="13" style="5" customWidth="1"/>
    <col min="9194" max="9195" width="9.7109375" style="5" customWidth="1"/>
    <col min="9196" max="9196" width="10.7109375" style="5" customWidth="1"/>
    <col min="9197" max="9197" width="10.85546875" style="5" customWidth="1"/>
    <col min="9198" max="9198" width="12.5703125" style="5" customWidth="1"/>
    <col min="9199" max="9199" width="14.140625" style="5" customWidth="1"/>
    <col min="9200" max="9200" width="12.7109375" style="5" customWidth="1"/>
    <col min="9201" max="9443" width="9.140625" style="5"/>
    <col min="9444" max="9444" width="5" style="5" customWidth="1"/>
    <col min="9445" max="9445" width="8" style="5" customWidth="1"/>
    <col min="9446" max="9446" width="20.42578125" style="5" customWidth="1"/>
    <col min="9447" max="9447" width="10.140625" style="5" bestFit="1" customWidth="1"/>
    <col min="9448" max="9448" width="13.42578125" style="5" customWidth="1"/>
    <col min="9449" max="9449" width="13" style="5" customWidth="1"/>
    <col min="9450" max="9451" width="9.7109375" style="5" customWidth="1"/>
    <col min="9452" max="9452" width="10.7109375" style="5" customWidth="1"/>
    <col min="9453" max="9453" width="10.85546875" style="5" customWidth="1"/>
    <col min="9454" max="9454" width="12.5703125" style="5" customWidth="1"/>
    <col min="9455" max="9455" width="14.140625" style="5" customWidth="1"/>
    <col min="9456" max="9456" width="12.7109375" style="5" customWidth="1"/>
    <col min="9457" max="9699" width="9.140625" style="5"/>
    <col min="9700" max="9700" width="5" style="5" customWidth="1"/>
    <col min="9701" max="9701" width="8" style="5" customWidth="1"/>
    <col min="9702" max="9702" width="20.42578125" style="5" customWidth="1"/>
    <col min="9703" max="9703" width="10.140625" style="5" bestFit="1" customWidth="1"/>
    <col min="9704" max="9704" width="13.42578125" style="5" customWidth="1"/>
    <col min="9705" max="9705" width="13" style="5" customWidth="1"/>
    <col min="9706" max="9707" width="9.7109375" style="5" customWidth="1"/>
    <col min="9708" max="9708" width="10.7109375" style="5" customWidth="1"/>
    <col min="9709" max="9709" width="10.85546875" style="5" customWidth="1"/>
    <col min="9710" max="9710" width="12.5703125" style="5" customWidth="1"/>
    <col min="9711" max="9711" width="14.140625" style="5" customWidth="1"/>
    <col min="9712" max="9712" width="12.7109375" style="5" customWidth="1"/>
    <col min="9713" max="9955" width="9.140625" style="5"/>
    <col min="9956" max="9956" width="5" style="5" customWidth="1"/>
    <col min="9957" max="9957" width="8" style="5" customWidth="1"/>
    <col min="9958" max="9958" width="20.42578125" style="5" customWidth="1"/>
    <col min="9959" max="9959" width="10.140625" style="5" bestFit="1" customWidth="1"/>
    <col min="9960" max="9960" width="13.42578125" style="5" customWidth="1"/>
    <col min="9961" max="9961" width="13" style="5" customWidth="1"/>
    <col min="9962" max="9963" width="9.7109375" style="5" customWidth="1"/>
    <col min="9964" max="9964" width="10.7109375" style="5" customWidth="1"/>
    <col min="9965" max="9965" width="10.85546875" style="5" customWidth="1"/>
    <col min="9966" max="9966" width="12.5703125" style="5" customWidth="1"/>
    <col min="9967" max="9967" width="14.140625" style="5" customWidth="1"/>
    <col min="9968" max="9968" width="12.7109375" style="5" customWidth="1"/>
    <col min="9969" max="10211" width="9.140625" style="5"/>
    <col min="10212" max="10212" width="5" style="5" customWidth="1"/>
    <col min="10213" max="10213" width="8" style="5" customWidth="1"/>
    <col min="10214" max="10214" width="20.42578125" style="5" customWidth="1"/>
    <col min="10215" max="10215" width="10.140625" style="5" bestFit="1" customWidth="1"/>
    <col min="10216" max="10216" width="13.42578125" style="5" customWidth="1"/>
    <col min="10217" max="10217" width="13" style="5" customWidth="1"/>
    <col min="10218" max="10219" width="9.7109375" style="5" customWidth="1"/>
    <col min="10220" max="10220" width="10.7109375" style="5" customWidth="1"/>
    <col min="10221" max="10221" width="10.85546875" style="5" customWidth="1"/>
    <col min="10222" max="10222" width="12.5703125" style="5" customWidth="1"/>
    <col min="10223" max="10223" width="14.140625" style="5" customWidth="1"/>
    <col min="10224" max="10224" width="12.7109375" style="5" customWidth="1"/>
    <col min="10225" max="10467" width="9.140625" style="5"/>
    <col min="10468" max="10468" width="5" style="5" customWidth="1"/>
    <col min="10469" max="10469" width="8" style="5" customWidth="1"/>
    <col min="10470" max="10470" width="20.42578125" style="5" customWidth="1"/>
    <col min="10471" max="10471" width="10.140625" style="5" bestFit="1" customWidth="1"/>
    <col min="10472" max="10472" width="13.42578125" style="5" customWidth="1"/>
    <col min="10473" max="10473" width="13" style="5" customWidth="1"/>
    <col min="10474" max="10475" width="9.7109375" style="5" customWidth="1"/>
    <col min="10476" max="10476" width="10.7109375" style="5" customWidth="1"/>
    <col min="10477" max="10477" width="10.85546875" style="5" customWidth="1"/>
    <col min="10478" max="10478" width="12.5703125" style="5" customWidth="1"/>
    <col min="10479" max="10479" width="14.140625" style="5" customWidth="1"/>
    <col min="10480" max="10480" width="12.7109375" style="5" customWidth="1"/>
    <col min="10481" max="10723" width="9.140625" style="5"/>
    <col min="10724" max="10724" width="5" style="5" customWidth="1"/>
    <col min="10725" max="10725" width="8" style="5" customWidth="1"/>
    <col min="10726" max="10726" width="20.42578125" style="5" customWidth="1"/>
    <col min="10727" max="10727" width="10.140625" style="5" bestFit="1" customWidth="1"/>
    <col min="10728" max="10728" width="13.42578125" style="5" customWidth="1"/>
    <col min="10729" max="10729" width="13" style="5" customWidth="1"/>
    <col min="10730" max="10731" width="9.7109375" style="5" customWidth="1"/>
    <col min="10732" max="10732" width="10.7109375" style="5" customWidth="1"/>
    <col min="10733" max="10733" width="10.85546875" style="5" customWidth="1"/>
    <col min="10734" max="10734" width="12.5703125" style="5" customWidth="1"/>
    <col min="10735" max="10735" width="14.140625" style="5" customWidth="1"/>
    <col min="10736" max="10736" width="12.7109375" style="5" customWidth="1"/>
    <col min="10737" max="10979" width="9.140625" style="5"/>
    <col min="10980" max="10980" width="5" style="5" customWidth="1"/>
    <col min="10981" max="10981" width="8" style="5" customWidth="1"/>
    <col min="10982" max="10982" width="20.42578125" style="5" customWidth="1"/>
    <col min="10983" max="10983" width="10.140625" style="5" bestFit="1" customWidth="1"/>
    <col min="10984" max="10984" width="13.42578125" style="5" customWidth="1"/>
    <col min="10985" max="10985" width="13" style="5" customWidth="1"/>
    <col min="10986" max="10987" width="9.7109375" style="5" customWidth="1"/>
    <col min="10988" max="10988" width="10.7109375" style="5" customWidth="1"/>
    <col min="10989" max="10989" width="10.85546875" style="5" customWidth="1"/>
    <col min="10990" max="10990" width="12.5703125" style="5" customWidth="1"/>
    <col min="10991" max="10991" width="14.140625" style="5" customWidth="1"/>
    <col min="10992" max="10992" width="12.7109375" style="5" customWidth="1"/>
    <col min="10993" max="11235" width="9.140625" style="5"/>
    <col min="11236" max="11236" width="5" style="5" customWidth="1"/>
    <col min="11237" max="11237" width="8" style="5" customWidth="1"/>
    <col min="11238" max="11238" width="20.42578125" style="5" customWidth="1"/>
    <col min="11239" max="11239" width="10.140625" style="5" bestFit="1" customWidth="1"/>
    <col min="11240" max="11240" width="13.42578125" style="5" customWidth="1"/>
    <col min="11241" max="11241" width="13" style="5" customWidth="1"/>
    <col min="11242" max="11243" width="9.7109375" style="5" customWidth="1"/>
    <col min="11244" max="11244" width="10.7109375" style="5" customWidth="1"/>
    <col min="11245" max="11245" width="10.85546875" style="5" customWidth="1"/>
    <col min="11246" max="11246" width="12.5703125" style="5" customWidth="1"/>
    <col min="11247" max="11247" width="14.140625" style="5" customWidth="1"/>
    <col min="11248" max="11248" width="12.7109375" style="5" customWidth="1"/>
    <col min="11249" max="11491" width="9.140625" style="5"/>
    <col min="11492" max="11492" width="5" style="5" customWidth="1"/>
    <col min="11493" max="11493" width="8" style="5" customWidth="1"/>
    <col min="11494" max="11494" width="20.42578125" style="5" customWidth="1"/>
    <col min="11495" max="11495" width="10.140625" style="5" bestFit="1" customWidth="1"/>
    <col min="11496" max="11496" width="13.42578125" style="5" customWidth="1"/>
    <col min="11497" max="11497" width="13" style="5" customWidth="1"/>
    <col min="11498" max="11499" width="9.7109375" style="5" customWidth="1"/>
    <col min="11500" max="11500" width="10.7109375" style="5" customWidth="1"/>
    <col min="11501" max="11501" width="10.85546875" style="5" customWidth="1"/>
    <col min="11502" max="11502" width="12.5703125" style="5" customWidth="1"/>
    <col min="11503" max="11503" width="14.140625" style="5" customWidth="1"/>
    <col min="11504" max="11504" width="12.7109375" style="5" customWidth="1"/>
    <col min="11505" max="11747" width="9.140625" style="5"/>
    <col min="11748" max="11748" width="5" style="5" customWidth="1"/>
    <col min="11749" max="11749" width="8" style="5" customWidth="1"/>
    <col min="11750" max="11750" width="20.42578125" style="5" customWidth="1"/>
    <col min="11751" max="11751" width="10.140625" style="5" bestFit="1" customWidth="1"/>
    <col min="11752" max="11752" width="13.42578125" style="5" customWidth="1"/>
    <col min="11753" max="11753" width="13" style="5" customWidth="1"/>
    <col min="11754" max="11755" width="9.7109375" style="5" customWidth="1"/>
    <col min="11756" max="11756" width="10.7109375" style="5" customWidth="1"/>
    <col min="11757" max="11757" width="10.85546875" style="5" customWidth="1"/>
    <col min="11758" max="11758" width="12.5703125" style="5" customWidth="1"/>
    <col min="11759" max="11759" width="14.140625" style="5" customWidth="1"/>
    <col min="11760" max="11760" width="12.7109375" style="5" customWidth="1"/>
    <col min="11761" max="12003" width="9.140625" style="5"/>
    <col min="12004" max="12004" width="5" style="5" customWidth="1"/>
    <col min="12005" max="12005" width="8" style="5" customWidth="1"/>
    <col min="12006" max="12006" width="20.42578125" style="5" customWidth="1"/>
    <col min="12007" max="12007" width="10.140625" style="5" bestFit="1" customWidth="1"/>
    <col min="12008" max="12008" width="13.42578125" style="5" customWidth="1"/>
    <col min="12009" max="12009" width="13" style="5" customWidth="1"/>
    <col min="12010" max="12011" width="9.7109375" style="5" customWidth="1"/>
    <col min="12012" max="12012" width="10.7109375" style="5" customWidth="1"/>
    <col min="12013" max="12013" width="10.85546875" style="5" customWidth="1"/>
    <col min="12014" max="12014" width="12.5703125" style="5" customWidth="1"/>
    <col min="12015" max="12015" width="14.140625" style="5" customWidth="1"/>
    <col min="12016" max="12016" width="12.7109375" style="5" customWidth="1"/>
    <col min="12017" max="12259" width="9.140625" style="5"/>
    <col min="12260" max="12260" width="5" style="5" customWidth="1"/>
    <col min="12261" max="12261" width="8" style="5" customWidth="1"/>
    <col min="12262" max="12262" width="20.42578125" style="5" customWidth="1"/>
    <col min="12263" max="12263" width="10.140625" style="5" bestFit="1" customWidth="1"/>
    <col min="12264" max="12264" width="13.42578125" style="5" customWidth="1"/>
    <col min="12265" max="12265" width="13" style="5" customWidth="1"/>
    <col min="12266" max="12267" width="9.7109375" style="5" customWidth="1"/>
    <col min="12268" max="12268" width="10.7109375" style="5" customWidth="1"/>
    <col min="12269" max="12269" width="10.85546875" style="5" customWidth="1"/>
    <col min="12270" max="12270" width="12.5703125" style="5" customWidth="1"/>
    <col min="12271" max="12271" width="14.140625" style="5" customWidth="1"/>
    <col min="12272" max="12272" width="12.7109375" style="5" customWidth="1"/>
    <col min="12273" max="12515" width="9.140625" style="5"/>
    <col min="12516" max="12516" width="5" style="5" customWidth="1"/>
    <col min="12517" max="12517" width="8" style="5" customWidth="1"/>
    <col min="12518" max="12518" width="20.42578125" style="5" customWidth="1"/>
    <col min="12519" max="12519" width="10.140625" style="5" bestFit="1" customWidth="1"/>
    <col min="12520" max="12520" width="13.42578125" style="5" customWidth="1"/>
    <col min="12521" max="12521" width="13" style="5" customWidth="1"/>
    <col min="12522" max="12523" width="9.7109375" style="5" customWidth="1"/>
    <col min="12524" max="12524" width="10.7109375" style="5" customWidth="1"/>
    <col min="12525" max="12525" width="10.85546875" style="5" customWidth="1"/>
    <col min="12526" max="12526" width="12.5703125" style="5" customWidth="1"/>
    <col min="12527" max="12527" width="14.140625" style="5" customWidth="1"/>
    <col min="12528" max="12528" width="12.7109375" style="5" customWidth="1"/>
    <col min="12529" max="12771" width="9.140625" style="5"/>
    <col min="12772" max="12772" width="5" style="5" customWidth="1"/>
    <col min="12773" max="12773" width="8" style="5" customWidth="1"/>
    <col min="12774" max="12774" width="20.42578125" style="5" customWidth="1"/>
    <col min="12775" max="12775" width="10.140625" style="5" bestFit="1" customWidth="1"/>
    <col min="12776" max="12776" width="13.42578125" style="5" customWidth="1"/>
    <col min="12777" max="12777" width="13" style="5" customWidth="1"/>
    <col min="12778" max="12779" width="9.7109375" style="5" customWidth="1"/>
    <col min="12780" max="12780" width="10.7109375" style="5" customWidth="1"/>
    <col min="12781" max="12781" width="10.85546875" style="5" customWidth="1"/>
    <col min="12782" max="12782" width="12.5703125" style="5" customWidth="1"/>
    <col min="12783" max="12783" width="14.140625" style="5" customWidth="1"/>
    <col min="12784" max="12784" width="12.7109375" style="5" customWidth="1"/>
    <col min="12785" max="13027" width="9.140625" style="5"/>
    <col min="13028" max="13028" width="5" style="5" customWidth="1"/>
    <col min="13029" max="13029" width="8" style="5" customWidth="1"/>
    <col min="13030" max="13030" width="20.42578125" style="5" customWidth="1"/>
    <col min="13031" max="13031" width="10.140625" style="5" bestFit="1" customWidth="1"/>
    <col min="13032" max="13032" width="13.42578125" style="5" customWidth="1"/>
    <col min="13033" max="13033" width="13" style="5" customWidth="1"/>
    <col min="13034" max="13035" width="9.7109375" style="5" customWidth="1"/>
    <col min="13036" max="13036" width="10.7109375" style="5" customWidth="1"/>
    <col min="13037" max="13037" width="10.85546875" style="5" customWidth="1"/>
    <col min="13038" max="13038" width="12.5703125" style="5" customWidth="1"/>
    <col min="13039" max="13039" width="14.140625" style="5" customWidth="1"/>
    <col min="13040" max="13040" width="12.7109375" style="5" customWidth="1"/>
    <col min="13041" max="13283" width="9.140625" style="5"/>
    <col min="13284" max="13284" width="5" style="5" customWidth="1"/>
    <col min="13285" max="13285" width="8" style="5" customWidth="1"/>
    <col min="13286" max="13286" width="20.42578125" style="5" customWidth="1"/>
    <col min="13287" max="13287" width="10.140625" style="5" bestFit="1" customWidth="1"/>
    <col min="13288" max="13288" width="13.42578125" style="5" customWidth="1"/>
    <col min="13289" max="13289" width="13" style="5" customWidth="1"/>
    <col min="13290" max="13291" width="9.7109375" style="5" customWidth="1"/>
    <col min="13292" max="13292" width="10.7109375" style="5" customWidth="1"/>
    <col min="13293" max="13293" width="10.85546875" style="5" customWidth="1"/>
    <col min="13294" max="13294" width="12.5703125" style="5" customWidth="1"/>
    <col min="13295" max="13295" width="14.140625" style="5" customWidth="1"/>
    <col min="13296" max="13296" width="12.7109375" style="5" customWidth="1"/>
    <col min="13297" max="13539" width="9.140625" style="5"/>
    <col min="13540" max="13540" width="5" style="5" customWidth="1"/>
    <col min="13541" max="13541" width="8" style="5" customWidth="1"/>
    <col min="13542" max="13542" width="20.42578125" style="5" customWidth="1"/>
    <col min="13543" max="13543" width="10.140625" style="5" bestFit="1" customWidth="1"/>
    <col min="13544" max="13544" width="13.42578125" style="5" customWidth="1"/>
    <col min="13545" max="13545" width="13" style="5" customWidth="1"/>
    <col min="13546" max="13547" width="9.7109375" style="5" customWidth="1"/>
    <col min="13548" max="13548" width="10.7109375" style="5" customWidth="1"/>
    <col min="13549" max="13549" width="10.85546875" style="5" customWidth="1"/>
    <col min="13550" max="13550" width="12.5703125" style="5" customWidth="1"/>
    <col min="13551" max="13551" width="14.140625" style="5" customWidth="1"/>
    <col min="13552" max="13552" width="12.7109375" style="5" customWidth="1"/>
    <col min="13553" max="13795" width="9.140625" style="5"/>
    <col min="13796" max="13796" width="5" style="5" customWidth="1"/>
    <col min="13797" max="13797" width="8" style="5" customWidth="1"/>
    <col min="13798" max="13798" width="20.42578125" style="5" customWidth="1"/>
    <col min="13799" max="13799" width="10.140625" style="5" bestFit="1" customWidth="1"/>
    <col min="13800" max="13800" width="13.42578125" style="5" customWidth="1"/>
    <col min="13801" max="13801" width="13" style="5" customWidth="1"/>
    <col min="13802" max="13803" width="9.7109375" style="5" customWidth="1"/>
    <col min="13804" max="13804" width="10.7109375" style="5" customWidth="1"/>
    <col min="13805" max="13805" width="10.85546875" style="5" customWidth="1"/>
    <col min="13806" max="13806" width="12.5703125" style="5" customWidth="1"/>
    <col min="13807" max="13807" width="14.140625" style="5" customWidth="1"/>
    <col min="13808" max="13808" width="12.7109375" style="5" customWidth="1"/>
    <col min="13809" max="14051" width="9.140625" style="5"/>
    <col min="14052" max="14052" width="5" style="5" customWidth="1"/>
    <col min="14053" max="14053" width="8" style="5" customWidth="1"/>
    <col min="14054" max="14054" width="20.42578125" style="5" customWidth="1"/>
    <col min="14055" max="14055" width="10.140625" style="5" bestFit="1" customWidth="1"/>
    <col min="14056" max="14056" width="13.42578125" style="5" customWidth="1"/>
    <col min="14057" max="14057" width="13" style="5" customWidth="1"/>
    <col min="14058" max="14059" width="9.7109375" style="5" customWidth="1"/>
    <col min="14060" max="14060" width="10.7109375" style="5" customWidth="1"/>
    <col min="14061" max="14061" width="10.85546875" style="5" customWidth="1"/>
    <col min="14062" max="14062" width="12.5703125" style="5" customWidth="1"/>
    <col min="14063" max="14063" width="14.140625" style="5" customWidth="1"/>
    <col min="14064" max="14064" width="12.7109375" style="5" customWidth="1"/>
    <col min="14065" max="14307" width="9.140625" style="5"/>
    <col min="14308" max="14308" width="5" style="5" customWidth="1"/>
    <col min="14309" max="14309" width="8" style="5" customWidth="1"/>
    <col min="14310" max="14310" width="20.42578125" style="5" customWidth="1"/>
    <col min="14311" max="14311" width="10.140625" style="5" bestFit="1" customWidth="1"/>
    <col min="14312" max="14312" width="13.42578125" style="5" customWidth="1"/>
    <col min="14313" max="14313" width="13" style="5" customWidth="1"/>
    <col min="14314" max="14315" width="9.7109375" style="5" customWidth="1"/>
    <col min="14316" max="14316" width="10.7109375" style="5" customWidth="1"/>
    <col min="14317" max="14317" width="10.85546875" style="5" customWidth="1"/>
    <col min="14318" max="14318" width="12.5703125" style="5" customWidth="1"/>
    <col min="14319" max="14319" width="14.140625" style="5" customWidth="1"/>
    <col min="14320" max="14320" width="12.7109375" style="5" customWidth="1"/>
    <col min="14321" max="14563" width="9.140625" style="5"/>
    <col min="14564" max="14564" width="5" style="5" customWidth="1"/>
    <col min="14565" max="14565" width="8" style="5" customWidth="1"/>
    <col min="14566" max="14566" width="20.42578125" style="5" customWidth="1"/>
    <col min="14567" max="14567" width="10.140625" style="5" bestFit="1" customWidth="1"/>
    <col min="14568" max="14568" width="13.42578125" style="5" customWidth="1"/>
    <col min="14569" max="14569" width="13" style="5" customWidth="1"/>
    <col min="14570" max="14571" width="9.7109375" style="5" customWidth="1"/>
    <col min="14572" max="14572" width="10.7109375" style="5" customWidth="1"/>
    <col min="14573" max="14573" width="10.85546875" style="5" customWidth="1"/>
    <col min="14574" max="14574" width="12.5703125" style="5" customWidth="1"/>
    <col min="14575" max="14575" width="14.140625" style="5" customWidth="1"/>
    <col min="14576" max="14576" width="12.7109375" style="5" customWidth="1"/>
    <col min="14577" max="14819" width="9.140625" style="5"/>
    <col min="14820" max="14820" width="5" style="5" customWidth="1"/>
    <col min="14821" max="14821" width="8" style="5" customWidth="1"/>
    <col min="14822" max="14822" width="20.42578125" style="5" customWidth="1"/>
    <col min="14823" max="14823" width="10.140625" style="5" bestFit="1" customWidth="1"/>
    <col min="14824" max="14824" width="13.42578125" style="5" customWidth="1"/>
    <col min="14825" max="14825" width="13" style="5" customWidth="1"/>
    <col min="14826" max="14827" width="9.7109375" style="5" customWidth="1"/>
    <col min="14828" max="14828" width="10.7109375" style="5" customWidth="1"/>
    <col min="14829" max="14829" width="10.85546875" style="5" customWidth="1"/>
    <col min="14830" max="14830" width="12.5703125" style="5" customWidth="1"/>
    <col min="14831" max="14831" width="14.140625" style="5" customWidth="1"/>
    <col min="14832" max="14832" width="12.7109375" style="5" customWidth="1"/>
    <col min="14833" max="15075" width="9.140625" style="5"/>
    <col min="15076" max="15076" width="5" style="5" customWidth="1"/>
    <col min="15077" max="15077" width="8" style="5" customWidth="1"/>
    <col min="15078" max="15078" width="20.42578125" style="5" customWidth="1"/>
    <col min="15079" max="15079" width="10.140625" style="5" bestFit="1" customWidth="1"/>
    <col min="15080" max="15080" width="13.42578125" style="5" customWidth="1"/>
    <col min="15081" max="15081" width="13" style="5" customWidth="1"/>
    <col min="15082" max="15083" width="9.7109375" style="5" customWidth="1"/>
    <col min="15084" max="15084" width="10.7109375" style="5" customWidth="1"/>
    <col min="15085" max="15085" width="10.85546875" style="5" customWidth="1"/>
    <col min="15086" max="15086" width="12.5703125" style="5" customWidth="1"/>
    <col min="15087" max="15087" width="14.140625" style="5" customWidth="1"/>
    <col min="15088" max="15088" width="12.7109375" style="5" customWidth="1"/>
    <col min="15089" max="15331" width="9.140625" style="5"/>
    <col min="15332" max="15332" width="5" style="5" customWidth="1"/>
    <col min="15333" max="15333" width="8" style="5" customWidth="1"/>
    <col min="15334" max="15334" width="20.42578125" style="5" customWidth="1"/>
    <col min="15335" max="15335" width="10.140625" style="5" bestFit="1" customWidth="1"/>
    <col min="15336" max="15336" width="13.42578125" style="5" customWidth="1"/>
    <col min="15337" max="15337" width="13" style="5" customWidth="1"/>
    <col min="15338" max="15339" width="9.7109375" style="5" customWidth="1"/>
    <col min="15340" max="15340" width="10.7109375" style="5" customWidth="1"/>
    <col min="15341" max="15341" width="10.85546875" style="5" customWidth="1"/>
    <col min="15342" max="15342" width="12.5703125" style="5" customWidth="1"/>
    <col min="15343" max="15343" width="14.140625" style="5" customWidth="1"/>
    <col min="15344" max="15344" width="12.7109375" style="5" customWidth="1"/>
    <col min="15345" max="15587" width="9.140625" style="5"/>
    <col min="15588" max="15588" width="5" style="5" customWidth="1"/>
    <col min="15589" max="15589" width="8" style="5" customWidth="1"/>
    <col min="15590" max="15590" width="20.42578125" style="5" customWidth="1"/>
    <col min="15591" max="15591" width="10.140625" style="5" bestFit="1" customWidth="1"/>
    <col min="15592" max="15592" width="13.42578125" style="5" customWidth="1"/>
    <col min="15593" max="15593" width="13" style="5" customWidth="1"/>
    <col min="15594" max="15595" width="9.7109375" style="5" customWidth="1"/>
    <col min="15596" max="15596" width="10.7109375" style="5" customWidth="1"/>
    <col min="15597" max="15597" width="10.85546875" style="5" customWidth="1"/>
    <col min="15598" max="15598" width="12.5703125" style="5" customWidth="1"/>
    <col min="15599" max="15599" width="14.140625" style="5" customWidth="1"/>
    <col min="15600" max="15600" width="12.7109375" style="5" customWidth="1"/>
    <col min="15601" max="15843" width="9.140625" style="5"/>
    <col min="15844" max="15844" width="5" style="5" customWidth="1"/>
    <col min="15845" max="15845" width="8" style="5" customWidth="1"/>
    <col min="15846" max="15846" width="20.42578125" style="5" customWidth="1"/>
    <col min="15847" max="15847" width="10.140625" style="5" bestFit="1" customWidth="1"/>
    <col min="15848" max="15848" width="13.42578125" style="5" customWidth="1"/>
    <col min="15849" max="15849" width="13" style="5" customWidth="1"/>
    <col min="15850" max="15851" width="9.7109375" style="5" customWidth="1"/>
    <col min="15852" max="15852" width="10.7109375" style="5" customWidth="1"/>
    <col min="15853" max="15853" width="10.85546875" style="5" customWidth="1"/>
    <col min="15854" max="15854" width="12.5703125" style="5" customWidth="1"/>
    <col min="15855" max="15855" width="14.140625" style="5" customWidth="1"/>
    <col min="15856" max="15856" width="12.7109375" style="5" customWidth="1"/>
    <col min="15857" max="16099" width="9.140625" style="5"/>
    <col min="16100" max="16100" width="5" style="5" customWidth="1"/>
    <col min="16101" max="16101" width="8" style="5" customWidth="1"/>
    <col min="16102" max="16102" width="20.42578125" style="5" customWidth="1"/>
    <col min="16103" max="16103" width="10.140625" style="5" bestFit="1" customWidth="1"/>
    <col min="16104" max="16104" width="13.42578125" style="5" customWidth="1"/>
    <col min="16105" max="16105" width="13" style="5" customWidth="1"/>
    <col min="16106" max="16107" width="9.7109375" style="5" customWidth="1"/>
    <col min="16108" max="16108" width="10.7109375" style="5" customWidth="1"/>
    <col min="16109" max="16109" width="10.85546875" style="5" customWidth="1"/>
    <col min="16110" max="16110" width="12.5703125" style="5" customWidth="1"/>
    <col min="16111" max="16111" width="14.140625" style="5" customWidth="1"/>
    <col min="16112" max="16112" width="12.7109375" style="5" customWidth="1"/>
    <col min="16113" max="16384" width="9.140625" style="5"/>
  </cols>
  <sheetData>
    <row r="1" spans="1:16" s="3" customFormat="1" ht="17.100000000000001" customHeight="1">
      <c r="A1" s="233" t="s">
        <v>23</v>
      </c>
      <c r="B1" s="233"/>
      <c r="C1" s="233"/>
      <c r="D1" s="233"/>
      <c r="E1" s="128"/>
      <c r="F1" s="234" t="s">
        <v>24</v>
      </c>
      <c r="G1" s="234"/>
      <c r="H1" s="234"/>
      <c r="I1" s="234"/>
      <c r="J1" s="234"/>
      <c r="K1" s="234"/>
      <c r="L1" s="234"/>
      <c r="M1" s="234"/>
      <c r="N1" s="234"/>
      <c r="O1" s="177"/>
      <c r="P1" s="177"/>
    </row>
    <row r="2" spans="1:16" s="3" customFormat="1" ht="17.100000000000001" customHeight="1">
      <c r="A2" s="234" t="s">
        <v>26</v>
      </c>
      <c r="B2" s="234"/>
      <c r="C2" s="234"/>
      <c r="D2" s="234"/>
      <c r="E2" s="129"/>
      <c r="F2" s="234" t="s">
        <v>27</v>
      </c>
      <c r="G2" s="234"/>
      <c r="H2" s="234"/>
      <c r="I2" s="234"/>
      <c r="J2" s="234"/>
      <c r="K2" s="234"/>
      <c r="L2" s="234"/>
      <c r="M2" s="234"/>
      <c r="N2" s="234"/>
      <c r="O2" s="177"/>
      <c r="P2" s="177"/>
    </row>
    <row r="3" spans="1:16" s="3" customFormat="1" ht="17.100000000000001" customHeight="1">
      <c r="A3" s="234" t="s">
        <v>28</v>
      </c>
      <c r="B3" s="234"/>
      <c r="C3" s="234"/>
      <c r="D3" s="234"/>
      <c r="E3" s="130"/>
      <c r="F3" s="117"/>
      <c r="G3" s="79"/>
      <c r="H3" s="234"/>
      <c r="I3" s="234"/>
      <c r="J3" s="234"/>
      <c r="K3" s="234"/>
      <c r="L3" s="234"/>
      <c r="M3" s="234"/>
      <c r="N3" s="79"/>
      <c r="O3" s="177"/>
      <c r="P3" s="177"/>
    </row>
    <row r="4" spans="1:16" s="3" customFormat="1" ht="15" customHeight="1">
      <c r="A4" s="13"/>
      <c r="B4" s="13"/>
      <c r="C4" s="13"/>
      <c r="D4" s="80"/>
      <c r="E4" s="129"/>
      <c r="F4" s="13"/>
      <c r="G4" s="80"/>
      <c r="H4" s="80"/>
      <c r="I4" s="80"/>
      <c r="J4" s="81"/>
      <c r="K4" s="13"/>
      <c r="L4" s="82"/>
      <c r="M4" s="13"/>
      <c r="N4" s="13"/>
      <c r="O4" s="177"/>
      <c r="P4" s="177"/>
    </row>
    <row r="5" spans="1:16" s="3" customFormat="1" ht="21" customHeight="1">
      <c r="A5" s="228" t="s">
        <v>81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177"/>
      <c r="P5" s="177"/>
    </row>
    <row r="6" spans="1:16" s="3" customFormat="1" ht="18" customHeight="1">
      <c r="A6" s="235" t="s">
        <v>628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177"/>
      <c r="P6" s="177"/>
    </row>
    <row r="7" spans="1:16" s="3" customFormat="1" ht="8.25" customHeight="1">
      <c r="A7" s="77"/>
      <c r="E7" s="128"/>
      <c r="F7" s="116"/>
      <c r="J7" s="83"/>
      <c r="K7" s="83"/>
      <c r="L7" s="83"/>
      <c r="M7" s="83"/>
      <c r="N7" s="83"/>
      <c r="O7" s="177"/>
      <c r="P7" s="177"/>
    </row>
    <row r="8" spans="1:16" s="1" customFormat="1" ht="18.75" customHeight="1">
      <c r="A8" s="212" t="s">
        <v>0</v>
      </c>
      <c r="B8" s="212" t="s">
        <v>1</v>
      </c>
      <c r="C8" s="216" t="s">
        <v>2</v>
      </c>
      <c r="D8" s="217"/>
      <c r="E8" s="220" t="s">
        <v>3</v>
      </c>
      <c r="F8" s="212" t="s">
        <v>4</v>
      </c>
      <c r="G8" s="222" t="s">
        <v>5</v>
      </c>
      <c r="H8" s="224" t="s">
        <v>6</v>
      </c>
      <c r="I8" s="225"/>
      <c r="J8" s="226" t="s">
        <v>133</v>
      </c>
      <c r="K8" s="226" t="s">
        <v>7</v>
      </c>
      <c r="L8" s="226" t="s">
        <v>8</v>
      </c>
      <c r="M8" s="206" t="s">
        <v>132</v>
      </c>
      <c r="N8" s="207"/>
      <c r="O8" s="193"/>
      <c r="P8" s="193"/>
    </row>
    <row r="9" spans="1:16" s="1" customFormat="1" ht="17.25" customHeight="1">
      <c r="A9" s="213"/>
      <c r="B9" s="213"/>
      <c r="C9" s="218"/>
      <c r="D9" s="219"/>
      <c r="E9" s="221"/>
      <c r="F9" s="213"/>
      <c r="G9" s="223"/>
      <c r="H9" s="2" t="s">
        <v>9</v>
      </c>
      <c r="I9" s="2" t="s">
        <v>10</v>
      </c>
      <c r="J9" s="227"/>
      <c r="K9" s="227"/>
      <c r="L9" s="227"/>
      <c r="M9" s="78" t="s">
        <v>9</v>
      </c>
      <c r="N9" s="78" t="s">
        <v>10</v>
      </c>
      <c r="O9" s="193"/>
      <c r="P9" s="193"/>
    </row>
    <row r="10" spans="1:16" s="3" customFormat="1" ht="22.5" hidden="1" customHeight="1">
      <c r="A10" s="44">
        <v>1</v>
      </c>
      <c r="B10" s="92" t="s">
        <v>144</v>
      </c>
      <c r="C10" s="109" t="s">
        <v>145</v>
      </c>
      <c r="D10" s="110" t="s">
        <v>68</v>
      </c>
      <c r="E10" s="108" t="s">
        <v>86</v>
      </c>
      <c r="F10" s="68" t="s">
        <v>45</v>
      </c>
      <c r="G10" s="133" t="s">
        <v>142</v>
      </c>
      <c r="H10" s="64">
        <f t="shared" ref="H10:H41" si="0">IF(M10&gt;0,M10,VLOOKUP(B10,LT,8,0))</f>
        <v>5</v>
      </c>
      <c r="I10" s="64">
        <f t="shared" ref="I10:I41" si="1">IF(N10&gt;0,N10,VLOOKUP(B10,thuchanh,8,0))</f>
        <v>5</v>
      </c>
      <c r="J10" s="11">
        <f>ROUND((H10+I10)/2,2)</f>
        <v>5</v>
      </c>
      <c r="K10" s="12" t="str">
        <f>IF(MIN(H10,I10)&lt;3,"Không đạt",IF(J10&gt;=5,"Đạt","Không đạt"))</f>
        <v>Đạt</v>
      </c>
      <c r="L10" s="12" t="str">
        <f>IF(K10="Đạt",IF(AND(J10&gt;=8,MIN(H10,I10)&gt;=7),"Giỏi",IF(AND(J10&gt;=7,MIN(H10,I10)&gt;=6),"Khá","Trung bình"))," ")</f>
        <v>Trung bình</v>
      </c>
      <c r="M10" s="65">
        <v>5</v>
      </c>
      <c r="N10" s="65"/>
      <c r="O10" s="177">
        <f t="shared" ref="O10:O41" si="2">VLOOKUP(B10,baoluu,7,0)</f>
        <v>5</v>
      </c>
      <c r="P10" s="177" t="str">
        <f t="shared" ref="P10:P41" si="3">VLOOKUP(B10,baoluu,8,0)</f>
        <v>-</v>
      </c>
    </row>
    <row r="11" spans="1:16" s="3" customFormat="1" ht="22.5" hidden="1" customHeight="1">
      <c r="A11" s="141">
        <v>2</v>
      </c>
      <c r="B11" s="92" t="s">
        <v>210</v>
      </c>
      <c r="C11" s="93" t="s">
        <v>211</v>
      </c>
      <c r="D11" s="94" t="s">
        <v>212</v>
      </c>
      <c r="E11" s="95">
        <v>34700</v>
      </c>
      <c r="F11" s="84" t="s">
        <v>45</v>
      </c>
      <c r="G11" s="135" t="s">
        <v>208</v>
      </c>
      <c r="H11" s="142">
        <f t="shared" si="0"/>
        <v>4</v>
      </c>
      <c r="I11" s="142">
        <f t="shared" si="1"/>
        <v>3</v>
      </c>
      <c r="J11" s="143">
        <f t="shared" ref="J11:J74" si="4">ROUND((H11+I11)/2,2)</f>
        <v>3.5</v>
      </c>
      <c r="K11" s="144" t="str">
        <f t="shared" ref="K11:K74" si="5">IF(MIN(H11,I11)&lt;3,"Không đạt",IF(J11&gt;=5,"Đạt","Không đạt"))</f>
        <v>Không đạt</v>
      </c>
      <c r="L11" s="144" t="str">
        <f t="shared" ref="L11:L74" si="6">IF(K11="Đạt",IF(AND(J11&gt;=8,MIN(H11,I11)&gt;=7),"Giỏi",IF(AND(J11&gt;=7,MIN(H11,I11)&gt;=6),"Khá","Trung bình"))," ")</f>
        <v xml:space="preserve"> </v>
      </c>
      <c r="M11" s="145"/>
      <c r="N11" s="145"/>
      <c r="O11" s="177" t="e">
        <f t="shared" si="2"/>
        <v>#N/A</v>
      </c>
      <c r="P11" s="177" t="e">
        <f t="shared" si="3"/>
        <v>#N/A</v>
      </c>
    </row>
    <row r="12" spans="1:16" s="3" customFormat="1" ht="22.5" hidden="1" customHeight="1">
      <c r="A12" s="141">
        <v>3</v>
      </c>
      <c r="B12" s="92" t="s">
        <v>213</v>
      </c>
      <c r="C12" s="93" t="s">
        <v>214</v>
      </c>
      <c r="D12" s="94" t="s">
        <v>212</v>
      </c>
      <c r="E12" s="95">
        <v>35268</v>
      </c>
      <c r="F12" s="84" t="s">
        <v>54</v>
      </c>
      <c r="G12" s="135" t="s">
        <v>205</v>
      </c>
      <c r="H12" s="142">
        <f t="shared" si="0"/>
        <v>5</v>
      </c>
      <c r="I12" s="142">
        <f t="shared" si="1"/>
        <v>3</v>
      </c>
      <c r="J12" s="143">
        <f t="shared" si="4"/>
        <v>4</v>
      </c>
      <c r="K12" s="144" t="str">
        <f t="shared" si="5"/>
        <v>Không đạt</v>
      </c>
      <c r="L12" s="144" t="str">
        <f t="shared" si="6"/>
        <v xml:space="preserve"> </v>
      </c>
      <c r="M12" s="145">
        <v>5</v>
      </c>
      <c r="N12" s="145"/>
      <c r="O12" s="177">
        <f t="shared" si="2"/>
        <v>5</v>
      </c>
      <c r="P12" s="177" t="str">
        <f t="shared" si="3"/>
        <v>-</v>
      </c>
    </row>
    <row r="13" spans="1:16" s="3" customFormat="1" ht="22.5" hidden="1" customHeight="1">
      <c r="A13" s="141">
        <v>4</v>
      </c>
      <c r="B13" s="92" t="s">
        <v>215</v>
      </c>
      <c r="C13" s="93" t="s">
        <v>79</v>
      </c>
      <c r="D13" s="94" t="s">
        <v>216</v>
      </c>
      <c r="E13" s="95">
        <v>35292</v>
      </c>
      <c r="F13" s="84" t="s">
        <v>47</v>
      </c>
      <c r="G13" s="135" t="s">
        <v>209</v>
      </c>
      <c r="H13" s="142">
        <f t="shared" si="0"/>
        <v>6</v>
      </c>
      <c r="I13" s="142">
        <f t="shared" si="1"/>
        <v>4</v>
      </c>
      <c r="J13" s="143">
        <f t="shared" si="4"/>
        <v>5</v>
      </c>
      <c r="K13" s="144" t="str">
        <f t="shared" si="5"/>
        <v>Đạt</v>
      </c>
      <c r="L13" s="144" t="str">
        <f t="shared" si="6"/>
        <v>Trung bình</v>
      </c>
      <c r="M13" s="145">
        <v>6</v>
      </c>
      <c r="N13" s="145"/>
      <c r="O13" s="177">
        <f t="shared" si="2"/>
        <v>6</v>
      </c>
      <c r="P13" s="177" t="str">
        <f t="shared" si="3"/>
        <v>-</v>
      </c>
    </row>
    <row r="14" spans="1:16" s="3" customFormat="1" ht="22.5" hidden="1" customHeight="1">
      <c r="A14" s="141">
        <v>5</v>
      </c>
      <c r="B14" s="92" t="s">
        <v>158</v>
      </c>
      <c r="C14" s="69" t="s">
        <v>159</v>
      </c>
      <c r="D14" s="70" t="s">
        <v>160</v>
      </c>
      <c r="E14" s="67">
        <v>35161</v>
      </c>
      <c r="F14" s="43" t="s">
        <v>54</v>
      </c>
      <c r="G14" s="134" t="s">
        <v>156</v>
      </c>
      <c r="H14" s="142">
        <f t="shared" si="0"/>
        <v>5.5</v>
      </c>
      <c r="I14" s="142">
        <f t="shared" si="1"/>
        <v>2.5</v>
      </c>
      <c r="J14" s="143">
        <f t="shared" si="4"/>
        <v>4</v>
      </c>
      <c r="K14" s="144" t="str">
        <f t="shared" si="5"/>
        <v>Không đạt</v>
      </c>
      <c r="L14" s="144" t="str">
        <f t="shared" si="6"/>
        <v xml:space="preserve"> </v>
      </c>
      <c r="M14" s="145">
        <v>5.5</v>
      </c>
      <c r="N14" s="145"/>
      <c r="O14" s="177">
        <f t="shared" si="2"/>
        <v>5.5</v>
      </c>
      <c r="P14" s="177" t="str">
        <f t="shared" si="3"/>
        <v>-</v>
      </c>
    </row>
    <row r="15" spans="1:16" s="3" customFormat="1" ht="22.5" hidden="1" customHeight="1">
      <c r="A15" s="141">
        <v>6</v>
      </c>
      <c r="B15" s="92" t="s">
        <v>218</v>
      </c>
      <c r="C15" s="93" t="s">
        <v>219</v>
      </c>
      <c r="D15" s="94" t="s">
        <v>217</v>
      </c>
      <c r="E15" s="95">
        <v>35065</v>
      </c>
      <c r="F15" s="84" t="s">
        <v>47</v>
      </c>
      <c r="G15" s="135" t="s">
        <v>203</v>
      </c>
      <c r="H15" s="142">
        <f t="shared" si="0"/>
        <v>6.5</v>
      </c>
      <c r="I15" s="142">
        <f t="shared" si="1"/>
        <v>5</v>
      </c>
      <c r="J15" s="143">
        <f t="shared" si="4"/>
        <v>5.75</v>
      </c>
      <c r="K15" s="144" t="str">
        <f t="shared" si="5"/>
        <v>Đạt</v>
      </c>
      <c r="L15" s="144" t="str">
        <f t="shared" si="6"/>
        <v>Trung bình</v>
      </c>
      <c r="M15" s="145">
        <v>6.5</v>
      </c>
      <c r="N15" s="145"/>
      <c r="O15" s="177">
        <f t="shared" si="2"/>
        <v>6.5</v>
      </c>
      <c r="P15" s="177" t="str">
        <f t="shared" si="3"/>
        <v>-</v>
      </c>
    </row>
    <row r="16" spans="1:16" s="3" customFormat="1" ht="22.5" hidden="1" customHeight="1">
      <c r="A16" s="141">
        <v>7</v>
      </c>
      <c r="B16" s="92" t="s">
        <v>220</v>
      </c>
      <c r="C16" s="93" t="s">
        <v>48</v>
      </c>
      <c r="D16" s="94" t="s">
        <v>161</v>
      </c>
      <c r="E16" s="95">
        <v>34802</v>
      </c>
      <c r="F16" s="84" t="s">
        <v>54</v>
      </c>
      <c r="G16" s="135" t="s">
        <v>209</v>
      </c>
      <c r="H16" s="142">
        <f t="shared" si="0"/>
        <v>0</v>
      </c>
      <c r="I16" s="142">
        <f t="shared" si="1"/>
        <v>0</v>
      </c>
      <c r="J16" s="143">
        <f t="shared" si="4"/>
        <v>0</v>
      </c>
      <c r="K16" s="144" t="str">
        <f t="shared" si="5"/>
        <v>Không đạt</v>
      </c>
      <c r="L16" s="144" t="str">
        <f t="shared" si="6"/>
        <v xml:space="preserve"> </v>
      </c>
      <c r="M16" s="145"/>
      <c r="N16" s="145"/>
      <c r="O16" s="177" t="e">
        <f t="shared" si="2"/>
        <v>#N/A</v>
      </c>
      <c r="P16" s="177" t="e">
        <f t="shared" si="3"/>
        <v>#N/A</v>
      </c>
    </row>
    <row r="17" spans="1:16" s="3" customFormat="1" ht="22.5" customHeight="1">
      <c r="A17" s="141">
        <v>8</v>
      </c>
      <c r="B17" s="92" t="s">
        <v>162</v>
      </c>
      <c r="C17" s="69" t="s">
        <v>69</v>
      </c>
      <c r="D17" s="70" t="s">
        <v>163</v>
      </c>
      <c r="E17" s="67">
        <v>34047</v>
      </c>
      <c r="F17" s="43" t="s">
        <v>78</v>
      </c>
      <c r="G17" s="134" t="s">
        <v>18</v>
      </c>
      <c r="H17" s="142">
        <f t="shared" si="0"/>
        <v>6.5</v>
      </c>
      <c r="I17" s="142">
        <f t="shared" si="1"/>
        <v>3</v>
      </c>
      <c r="J17" s="143">
        <f t="shared" si="4"/>
        <v>4.75</v>
      </c>
      <c r="K17" s="144" t="str">
        <f t="shared" si="5"/>
        <v>Không đạt</v>
      </c>
      <c r="L17" s="144" t="str">
        <f t="shared" si="6"/>
        <v xml:space="preserve"> </v>
      </c>
      <c r="M17" s="145">
        <v>6.5</v>
      </c>
      <c r="N17" s="145"/>
      <c r="O17" s="177">
        <f t="shared" si="2"/>
        <v>6.5</v>
      </c>
      <c r="P17" s="177" t="str">
        <f t="shared" si="3"/>
        <v>-</v>
      </c>
    </row>
    <row r="18" spans="1:16" s="3" customFormat="1" ht="22.5" hidden="1" customHeight="1">
      <c r="A18" s="141">
        <v>9</v>
      </c>
      <c r="B18" s="92" t="s">
        <v>164</v>
      </c>
      <c r="C18" s="69" t="s">
        <v>165</v>
      </c>
      <c r="D18" s="70" t="s">
        <v>166</v>
      </c>
      <c r="E18" s="67">
        <v>34825</v>
      </c>
      <c r="F18" s="43" t="s">
        <v>45</v>
      </c>
      <c r="G18" s="134" t="s">
        <v>156</v>
      </c>
      <c r="H18" s="142">
        <f t="shared" si="0"/>
        <v>8</v>
      </c>
      <c r="I18" s="142">
        <f t="shared" si="1"/>
        <v>3</v>
      </c>
      <c r="J18" s="143">
        <f t="shared" si="4"/>
        <v>5.5</v>
      </c>
      <c r="K18" s="144" t="str">
        <f t="shared" si="5"/>
        <v>Đạt</v>
      </c>
      <c r="L18" s="144" t="str">
        <f t="shared" si="6"/>
        <v>Trung bình</v>
      </c>
      <c r="M18" s="145">
        <v>8</v>
      </c>
      <c r="N18" s="145"/>
      <c r="O18" s="177">
        <f t="shared" si="2"/>
        <v>8</v>
      </c>
      <c r="P18" s="177" t="str">
        <f t="shared" si="3"/>
        <v>-</v>
      </c>
    </row>
    <row r="19" spans="1:16" s="3" customFormat="1" ht="22.5" hidden="1" customHeight="1">
      <c r="A19" s="141">
        <v>10</v>
      </c>
      <c r="B19" s="92" t="s">
        <v>224</v>
      </c>
      <c r="C19" s="93" t="s">
        <v>225</v>
      </c>
      <c r="D19" s="94" t="s">
        <v>226</v>
      </c>
      <c r="E19" s="95">
        <v>35176</v>
      </c>
      <c r="F19" s="84" t="s">
        <v>45</v>
      </c>
      <c r="G19" s="135" t="s">
        <v>205</v>
      </c>
      <c r="H19" s="142">
        <f t="shared" si="0"/>
        <v>8</v>
      </c>
      <c r="I19" s="142">
        <f t="shared" si="1"/>
        <v>2</v>
      </c>
      <c r="J19" s="143">
        <f t="shared" si="4"/>
        <v>5</v>
      </c>
      <c r="K19" s="144" t="str">
        <f t="shared" si="5"/>
        <v>Không đạt</v>
      </c>
      <c r="L19" s="144" t="str">
        <f t="shared" si="6"/>
        <v xml:space="preserve"> </v>
      </c>
      <c r="M19" s="145">
        <v>8</v>
      </c>
      <c r="N19" s="145"/>
      <c r="O19" s="177">
        <f t="shared" si="2"/>
        <v>8</v>
      </c>
      <c r="P19" s="177" t="str">
        <f t="shared" si="3"/>
        <v>-</v>
      </c>
    </row>
    <row r="20" spans="1:16" s="3" customFormat="1" ht="22.5" hidden="1" customHeight="1">
      <c r="A20" s="141">
        <v>11</v>
      </c>
      <c r="B20" s="92" t="s">
        <v>228</v>
      </c>
      <c r="C20" s="93" t="s">
        <v>48</v>
      </c>
      <c r="D20" s="94" t="s">
        <v>229</v>
      </c>
      <c r="E20" s="95">
        <v>35227</v>
      </c>
      <c r="F20" s="84" t="s">
        <v>45</v>
      </c>
      <c r="G20" s="135" t="s">
        <v>204</v>
      </c>
      <c r="H20" s="142">
        <f t="shared" si="0"/>
        <v>5.5</v>
      </c>
      <c r="I20" s="142">
        <f t="shared" si="1"/>
        <v>5.5</v>
      </c>
      <c r="J20" s="143">
        <f t="shared" si="4"/>
        <v>5.5</v>
      </c>
      <c r="K20" s="144" t="str">
        <f t="shared" si="5"/>
        <v>Đạt</v>
      </c>
      <c r="L20" s="144" t="str">
        <f t="shared" si="6"/>
        <v>Trung bình</v>
      </c>
      <c r="M20" s="145"/>
      <c r="N20" s="145"/>
      <c r="O20" s="177" t="e">
        <f t="shared" si="2"/>
        <v>#N/A</v>
      </c>
      <c r="P20" s="177" t="e">
        <f t="shared" si="3"/>
        <v>#N/A</v>
      </c>
    </row>
    <row r="21" spans="1:16" s="3" customFormat="1" ht="22.5" hidden="1" customHeight="1">
      <c r="A21" s="141">
        <v>12</v>
      </c>
      <c r="B21" s="92" t="s">
        <v>230</v>
      </c>
      <c r="C21" s="93" t="s">
        <v>231</v>
      </c>
      <c r="D21" s="94" t="s">
        <v>229</v>
      </c>
      <c r="E21" s="95">
        <v>35370</v>
      </c>
      <c r="F21" s="84" t="s">
        <v>47</v>
      </c>
      <c r="G21" s="135" t="s">
        <v>208</v>
      </c>
      <c r="H21" s="142">
        <f t="shared" si="0"/>
        <v>6.5</v>
      </c>
      <c r="I21" s="142">
        <f t="shared" si="1"/>
        <v>7</v>
      </c>
      <c r="J21" s="143">
        <f t="shared" si="4"/>
        <v>6.75</v>
      </c>
      <c r="K21" s="144" t="str">
        <f t="shared" si="5"/>
        <v>Đạt</v>
      </c>
      <c r="L21" s="144" t="str">
        <f t="shared" si="6"/>
        <v>Trung bình</v>
      </c>
      <c r="M21" s="145"/>
      <c r="N21" s="145"/>
      <c r="O21" s="177" t="e">
        <f t="shared" si="2"/>
        <v>#N/A</v>
      </c>
      <c r="P21" s="177" t="e">
        <f t="shared" si="3"/>
        <v>#N/A</v>
      </c>
    </row>
    <row r="22" spans="1:16" s="3" customFormat="1" ht="22.5" hidden="1" customHeight="1">
      <c r="A22" s="141">
        <v>13</v>
      </c>
      <c r="B22" s="92" t="s">
        <v>232</v>
      </c>
      <c r="C22" s="93" t="s">
        <v>233</v>
      </c>
      <c r="D22" s="94" t="s">
        <v>234</v>
      </c>
      <c r="E22" s="95">
        <v>35226</v>
      </c>
      <c r="F22" s="84" t="s">
        <v>206</v>
      </c>
      <c r="G22" s="135" t="s">
        <v>204</v>
      </c>
      <c r="H22" s="142">
        <f t="shared" si="0"/>
        <v>5.5</v>
      </c>
      <c r="I22" s="142">
        <f t="shared" si="1"/>
        <v>4</v>
      </c>
      <c r="J22" s="143">
        <f t="shared" si="4"/>
        <v>4.75</v>
      </c>
      <c r="K22" s="144" t="str">
        <f t="shared" si="5"/>
        <v>Không đạt</v>
      </c>
      <c r="L22" s="144" t="str">
        <f t="shared" si="6"/>
        <v xml:space="preserve"> </v>
      </c>
      <c r="M22" s="145"/>
      <c r="N22" s="145"/>
      <c r="O22" s="177" t="e">
        <f t="shared" si="2"/>
        <v>#N/A</v>
      </c>
      <c r="P22" s="177" t="e">
        <f t="shared" si="3"/>
        <v>#N/A</v>
      </c>
    </row>
    <row r="23" spans="1:16" s="3" customFormat="1" ht="22.5" hidden="1" customHeight="1">
      <c r="A23" s="141">
        <v>14</v>
      </c>
      <c r="B23" s="92" t="s">
        <v>238</v>
      </c>
      <c r="C23" s="93" t="s">
        <v>239</v>
      </c>
      <c r="D23" s="94" t="s">
        <v>237</v>
      </c>
      <c r="E23" s="95">
        <v>34711</v>
      </c>
      <c r="F23" s="84" t="s">
        <v>167</v>
      </c>
      <c r="G23" s="135" t="s">
        <v>240</v>
      </c>
      <c r="H23" s="142">
        <f t="shared" si="0"/>
        <v>5.5</v>
      </c>
      <c r="I23" s="142">
        <f t="shared" si="1"/>
        <v>3</v>
      </c>
      <c r="J23" s="143">
        <f t="shared" si="4"/>
        <v>4.25</v>
      </c>
      <c r="K23" s="144" t="str">
        <f t="shared" si="5"/>
        <v>Không đạt</v>
      </c>
      <c r="L23" s="144" t="str">
        <f t="shared" si="6"/>
        <v xml:space="preserve"> </v>
      </c>
      <c r="M23" s="145"/>
      <c r="N23" s="145"/>
      <c r="O23" s="177" t="e">
        <f t="shared" si="2"/>
        <v>#N/A</v>
      </c>
      <c r="P23" s="177" t="e">
        <f t="shared" si="3"/>
        <v>#N/A</v>
      </c>
    </row>
    <row r="24" spans="1:16" s="3" customFormat="1" ht="22.5" hidden="1" customHeight="1">
      <c r="A24" s="141">
        <v>15</v>
      </c>
      <c r="B24" s="92" t="s">
        <v>571</v>
      </c>
      <c r="C24" s="93" t="s">
        <v>572</v>
      </c>
      <c r="D24" s="94" t="s">
        <v>573</v>
      </c>
      <c r="E24" s="178" t="s">
        <v>574</v>
      </c>
      <c r="F24" s="84" t="s">
        <v>167</v>
      </c>
      <c r="G24" s="96" t="s">
        <v>157</v>
      </c>
      <c r="H24" s="142">
        <f t="shared" si="0"/>
        <v>6</v>
      </c>
      <c r="I24" s="142">
        <f t="shared" si="1"/>
        <v>3</v>
      </c>
      <c r="J24" s="143">
        <f t="shared" si="4"/>
        <v>4.5</v>
      </c>
      <c r="K24" s="144" t="str">
        <f t="shared" si="5"/>
        <v>Không đạt</v>
      </c>
      <c r="L24" s="144" t="str">
        <f t="shared" si="6"/>
        <v xml:space="preserve"> </v>
      </c>
      <c r="M24" s="145"/>
      <c r="N24" s="145"/>
      <c r="O24" s="177" t="e">
        <f t="shared" si="2"/>
        <v>#N/A</v>
      </c>
      <c r="P24" s="177" t="e">
        <f t="shared" si="3"/>
        <v>#N/A</v>
      </c>
    </row>
    <row r="25" spans="1:16" s="3" customFormat="1" ht="22.5" hidden="1" customHeight="1">
      <c r="A25" s="141">
        <v>16</v>
      </c>
      <c r="B25" s="92" t="s">
        <v>241</v>
      </c>
      <c r="C25" s="93" t="s">
        <v>48</v>
      </c>
      <c r="D25" s="94" t="s">
        <v>129</v>
      </c>
      <c r="E25" s="95">
        <v>35096</v>
      </c>
      <c r="F25" s="84" t="s">
        <v>45</v>
      </c>
      <c r="G25" s="135" t="s">
        <v>203</v>
      </c>
      <c r="H25" s="142">
        <f t="shared" si="0"/>
        <v>0</v>
      </c>
      <c r="I25" s="142">
        <f t="shared" si="1"/>
        <v>5.5</v>
      </c>
      <c r="J25" s="143">
        <f t="shared" si="4"/>
        <v>2.75</v>
      </c>
      <c r="K25" s="144" t="str">
        <f t="shared" si="5"/>
        <v>Không đạt</v>
      </c>
      <c r="L25" s="144" t="str">
        <f t="shared" si="6"/>
        <v xml:space="preserve"> </v>
      </c>
      <c r="M25" s="145"/>
      <c r="N25" s="145"/>
      <c r="O25" s="177" t="e">
        <f t="shared" si="2"/>
        <v>#N/A</v>
      </c>
      <c r="P25" s="177" t="e">
        <f t="shared" si="3"/>
        <v>#N/A</v>
      </c>
    </row>
    <row r="26" spans="1:16" s="3" customFormat="1" ht="22.5" hidden="1" customHeight="1">
      <c r="A26" s="141">
        <v>17</v>
      </c>
      <c r="B26" s="92" t="s">
        <v>243</v>
      </c>
      <c r="C26" s="93" t="s">
        <v>244</v>
      </c>
      <c r="D26" s="94" t="s">
        <v>242</v>
      </c>
      <c r="E26" s="95">
        <v>35378</v>
      </c>
      <c r="F26" s="84" t="s">
        <v>47</v>
      </c>
      <c r="G26" s="135" t="s">
        <v>205</v>
      </c>
      <c r="H26" s="142">
        <f t="shared" si="0"/>
        <v>5.5</v>
      </c>
      <c r="I26" s="142">
        <f t="shared" si="1"/>
        <v>3</v>
      </c>
      <c r="J26" s="143">
        <f t="shared" si="4"/>
        <v>4.25</v>
      </c>
      <c r="K26" s="144" t="str">
        <f t="shared" si="5"/>
        <v>Không đạt</v>
      </c>
      <c r="L26" s="144" t="str">
        <f t="shared" si="6"/>
        <v xml:space="preserve"> </v>
      </c>
      <c r="M26" s="145">
        <v>5.5</v>
      </c>
      <c r="N26" s="145"/>
      <c r="O26" s="177">
        <f t="shared" si="2"/>
        <v>5.5</v>
      </c>
      <c r="P26" s="177" t="str">
        <f t="shared" si="3"/>
        <v>-</v>
      </c>
    </row>
    <row r="27" spans="1:16" s="3" customFormat="1" ht="22.5" hidden="1" customHeight="1">
      <c r="A27" s="141">
        <v>18</v>
      </c>
      <c r="B27" s="92" t="s">
        <v>245</v>
      </c>
      <c r="C27" s="69" t="s">
        <v>246</v>
      </c>
      <c r="D27" s="70" t="s">
        <v>247</v>
      </c>
      <c r="E27" s="97" t="s">
        <v>248</v>
      </c>
      <c r="F27" s="43" t="s">
        <v>47</v>
      </c>
      <c r="G27" s="134" t="s">
        <v>139</v>
      </c>
      <c r="H27" s="142">
        <f t="shared" si="0"/>
        <v>6.5</v>
      </c>
      <c r="I27" s="142">
        <f t="shared" si="1"/>
        <v>5</v>
      </c>
      <c r="J27" s="143">
        <f t="shared" si="4"/>
        <v>5.75</v>
      </c>
      <c r="K27" s="144" t="str">
        <f t="shared" si="5"/>
        <v>Đạt</v>
      </c>
      <c r="L27" s="144" t="str">
        <f t="shared" si="6"/>
        <v>Trung bình</v>
      </c>
      <c r="M27" s="145">
        <v>6.5</v>
      </c>
      <c r="N27" s="145"/>
      <c r="O27" s="177">
        <f t="shared" si="2"/>
        <v>6.5</v>
      </c>
      <c r="P27" s="177" t="str">
        <f t="shared" si="3"/>
        <v>-</v>
      </c>
    </row>
    <row r="28" spans="1:16" s="3" customFormat="1" ht="22.5" hidden="1" customHeight="1">
      <c r="A28" s="141">
        <v>19</v>
      </c>
      <c r="B28" s="92" t="s">
        <v>149</v>
      </c>
      <c r="C28" s="69" t="s">
        <v>150</v>
      </c>
      <c r="D28" s="70" t="s">
        <v>151</v>
      </c>
      <c r="E28" s="67" t="s">
        <v>152</v>
      </c>
      <c r="F28" s="43" t="s">
        <v>54</v>
      </c>
      <c r="G28" s="134" t="s">
        <v>142</v>
      </c>
      <c r="H28" s="142">
        <f t="shared" si="0"/>
        <v>6</v>
      </c>
      <c r="I28" s="142">
        <f t="shared" si="1"/>
        <v>5</v>
      </c>
      <c r="J28" s="143">
        <f t="shared" si="4"/>
        <v>5.5</v>
      </c>
      <c r="K28" s="144" t="str">
        <f t="shared" si="5"/>
        <v>Đạt</v>
      </c>
      <c r="L28" s="144" t="str">
        <f t="shared" si="6"/>
        <v>Trung bình</v>
      </c>
      <c r="M28" s="145">
        <v>6</v>
      </c>
      <c r="N28" s="145"/>
      <c r="O28" s="177">
        <f t="shared" si="2"/>
        <v>6</v>
      </c>
      <c r="P28" s="177" t="str">
        <f t="shared" si="3"/>
        <v>-</v>
      </c>
    </row>
    <row r="29" spans="1:16" s="3" customFormat="1" ht="22.5" hidden="1" customHeight="1">
      <c r="A29" s="141">
        <v>20</v>
      </c>
      <c r="B29" s="92" t="s">
        <v>249</v>
      </c>
      <c r="C29" s="93" t="s">
        <v>48</v>
      </c>
      <c r="D29" s="94" t="s">
        <v>250</v>
      </c>
      <c r="E29" s="95">
        <v>35218</v>
      </c>
      <c r="F29" s="84" t="s">
        <v>47</v>
      </c>
      <c r="G29" s="135" t="s">
        <v>208</v>
      </c>
      <c r="H29" s="142">
        <f t="shared" si="0"/>
        <v>5</v>
      </c>
      <c r="I29" s="142">
        <f t="shared" si="1"/>
        <v>2.5</v>
      </c>
      <c r="J29" s="143">
        <f t="shared" si="4"/>
        <v>3.75</v>
      </c>
      <c r="K29" s="144" t="str">
        <f t="shared" si="5"/>
        <v>Không đạt</v>
      </c>
      <c r="L29" s="144" t="str">
        <f t="shared" si="6"/>
        <v xml:space="preserve"> </v>
      </c>
      <c r="M29" s="145">
        <v>5</v>
      </c>
      <c r="N29" s="145"/>
      <c r="O29" s="177">
        <f t="shared" si="2"/>
        <v>5</v>
      </c>
      <c r="P29" s="177" t="str">
        <f t="shared" si="3"/>
        <v>-</v>
      </c>
    </row>
    <row r="30" spans="1:16" s="3" customFormat="1" ht="22.5" hidden="1" customHeight="1">
      <c r="A30" s="141">
        <v>21</v>
      </c>
      <c r="B30" s="92" t="s">
        <v>252</v>
      </c>
      <c r="C30" s="93" t="s">
        <v>253</v>
      </c>
      <c r="D30" s="94" t="s">
        <v>254</v>
      </c>
      <c r="E30" s="95">
        <v>35065</v>
      </c>
      <c r="F30" s="84" t="s">
        <v>45</v>
      </c>
      <c r="G30" s="135" t="s">
        <v>203</v>
      </c>
      <c r="H30" s="142">
        <f t="shared" si="0"/>
        <v>7.5</v>
      </c>
      <c r="I30" s="142">
        <f t="shared" si="1"/>
        <v>6</v>
      </c>
      <c r="J30" s="143">
        <f t="shared" si="4"/>
        <v>6.75</v>
      </c>
      <c r="K30" s="144" t="str">
        <f t="shared" si="5"/>
        <v>Đạt</v>
      </c>
      <c r="L30" s="144" t="str">
        <f t="shared" si="6"/>
        <v>Trung bình</v>
      </c>
      <c r="M30" s="145">
        <v>7.5</v>
      </c>
      <c r="N30" s="145"/>
      <c r="O30" s="177">
        <f t="shared" si="2"/>
        <v>7.5</v>
      </c>
      <c r="P30" s="177" t="str">
        <f t="shared" si="3"/>
        <v>-</v>
      </c>
    </row>
    <row r="31" spans="1:16" s="3" customFormat="1" ht="22.5" hidden="1" customHeight="1">
      <c r="A31" s="141">
        <v>22</v>
      </c>
      <c r="B31" s="92" t="s">
        <v>255</v>
      </c>
      <c r="C31" s="69" t="s">
        <v>256</v>
      </c>
      <c r="D31" s="70" t="s">
        <v>257</v>
      </c>
      <c r="E31" s="97" t="s">
        <v>258</v>
      </c>
      <c r="F31" s="43" t="s">
        <v>45</v>
      </c>
      <c r="G31" s="134" t="s">
        <v>139</v>
      </c>
      <c r="H31" s="142">
        <f t="shared" si="0"/>
        <v>4</v>
      </c>
      <c r="I31" s="142">
        <f t="shared" si="1"/>
        <v>7.5</v>
      </c>
      <c r="J31" s="143">
        <f t="shared" si="4"/>
        <v>5.75</v>
      </c>
      <c r="K31" s="144" t="str">
        <f t="shared" si="5"/>
        <v>Đạt</v>
      </c>
      <c r="L31" s="144" t="str">
        <f t="shared" si="6"/>
        <v>Trung bình</v>
      </c>
      <c r="M31" s="145"/>
      <c r="N31" s="145"/>
      <c r="O31" s="177" t="e">
        <f t="shared" si="2"/>
        <v>#N/A</v>
      </c>
      <c r="P31" s="177" t="e">
        <f t="shared" si="3"/>
        <v>#N/A</v>
      </c>
    </row>
    <row r="32" spans="1:16" s="3" customFormat="1" ht="22.5" hidden="1" customHeight="1">
      <c r="A32" s="141">
        <v>23</v>
      </c>
      <c r="B32" s="92" t="s">
        <v>262</v>
      </c>
      <c r="C32" s="93" t="s">
        <v>263</v>
      </c>
      <c r="D32" s="94" t="s">
        <v>264</v>
      </c>
      <c r="E32" s="95">
        <v>35092</v>
      </c>
      <c r="F32" s="84" t="s">
        <v>54</v>
      </c>
      <c r="G32" s="135" t="s">
        <v>205</v>
      </c>
      <c r="H32" s="142">
        <f t="shared" si="0"/>
        <v>5.5</v>
      </c>
      <c r="I32" s="142">
        <f t="shared" si="1"/>
        <v>5</v>
      </c>
      <c r="J32" s="143">
        <f t="shared" si="4"/>
        <v>5.25</v>
      </c>
      <c r="K32" s="144" t="str">
        <f t="shared" si="5"/>
        <v>Đạt</v>
      </c>
      <c r="L32" s="144" t="str">
        <f t="shared" si="6"/>
        <v>Trung bình</v>
      </c>
      <c r="M32" s="145">
        <v>5.5</v>
      </c>
      <c r="N32" s="145"/>
      <c r="O32" s="177">
        <f t="shared" si="2"/>
        <v>5.5</v>
      </c>
      <c r="P32" s="177" t="str">
        <f t="shared" si="3"/>
        <v>-</v>
      </c>
    </row>
    <row r="33" spans="1:16" s="3" customFormat="1" ht="22.5" hidden="1" customHeight="1">
      <c r="A33" s="141">
        <v>24</v>
      </c>
      <c r="B33" s="92" t="s">
        <v>267</v>
      </c>
      <c r="C33" s="93" t="s">
        <v>48</v>
      </c>
      <c r="D33" s="94" t="s">
        <v>266</v>
      </c>
      <c r="E33" s="95">
        <v>34827</v>
      </c>
      <c r="F33" s="84" t="s">
        <v>206</v>
      </c>
      <c r="G33" s="135" t="s">
        <v>205</v>
      </c>
      <c r="H33" s="142">
        <f t="shared" si="0"/>
        <v>5</v>
      </c>
      <c r="I33" s="142">
        <f t="shared" si="1"/>
        <v>4</v>
      </c>
      <c r="J33" s="143">
        <f t="shared" si="4"/>
        <v>4.5</v>
      </c>
      <c r="K33" s="144" t="str">
        <f t="shared" si="5"/>
        <v>Không đạt</v>
      </c>
      <c r="L33" s="144" t="str">
        <f t="shared" si="6"/>
        <v xml:space="preserve"> </v>
      </c>
      <c r="M33" s="145">
        <v>5</v>
      </c>
      <c r="N33" s="145"/>
      <c r="O33" s="177">
        <f t="shared" si="2"/>
        <v>5</v>
      </c>
      <c r="P33" s="177" t="str">
        <f t="shared" si="3"/>
        <v>-</v>
      </c>
    </row>
    <row r="34" spans="1:16" s="3" customFormat="1" ht="22.5" hidden="1" customHeight="1">
      <c r="A34" s="141">
        <v>25</v>
      </c>
      <c r="B34" s="92" t="s">
        <v>268</v>
      </c>
      <c r="C34" s="93" t="s">
        <v>269</v>
      </c>
      <c r="D34" s="94" t="s">
        <v>270</v>
      </c>
      <c r="E34" s="95">
        <v>34774</v>
      </c>
      <c r="F34" s="84" t="s">
        <v>167</v>
      </c>
      <c r="G34" s="135" t="s">
        <v>203</v>
      </c>
      <c r="H34" s="142">
        <f t="shared" si="0"/>
        <v>8</v>
      </c>
      <c r="I34" s="142">
        <f t="shared" si="1"/>
        <v>5</v>
      </c>
      <c r="J34" s="143">
        <f t="shared" si="4"/>
        <v>6.5</v>
      </c>
      <c r="K34" s="144" t="str">
        <f t="shared" si="5"/>
        <v>Đạt</v>
      </c>
      <c r="L34" s="144" t="str">
        <f t="shared" si="6"/>
        <v>Trung bình</v>
      </c>
      <c r="M34" s="145">
        <v>8</v>
      </c>
      <c r="N34" s="145"/>
      <c r="O34" s="177">
        <f t="shared" si="2"/>
        <v>8</v>
      </c>
      <c r="P34" s="177" t="str">
        <f t="shared" si="3"/>
        <v>-</v>
      </c>
    </row>
    <row r="35" spans="1:16" s="3" customFormat="1" ht="22.5" hidden="1" customHeight="1">
      <c r="A35" s="141">
        <v>26</v>
      </c>
      <c r="B35" s="92" t="s">
        <v>272</v>
      </c>
      <c r="C35" s="93" t="s">
        <v>273</v>
      </c>
      <c r="D35" s="94" t="s">
        <v>271</v>
      </c>
      <c r="E35" s="95">
        <v>35135</v>
      </c>
      <c r="F35" s="84" t="s">
        <v>21</v>
      </c>
      <c r="G35" s="135" t="s">
        <v>221</v>
      </c>
      <c r="H35" s="142">
        <f t="shared" si="0"/>
        <v>5</v>
      </c>
      <c r="I35" s="142">
        <f t="shared" si="1"/>
        <v>6.5</v>
      </c>
      <c r="J35" s="143">
        <f t="shared" si="4"/>
        <v>5.75</v>
      </c>
      <c r="K35" s="144" t="str">
        <f t="shared" si="5"/>
        <v>Đạt</v>
      </c>
      <c r="L35" s="144" t="str">
        <f t="shared" si="6"/>
        <v>Trung bình</v>
      </c>
      <c r="M35" s="145">
        <v>5</v>
      </c>
      <c r="N35" s="145"/>
      <c r="O35" s="177">
        <f t="shared" si="2"/>
        <v>5</v>
      </c>
      <c r="P35" s="177" t="str">
        <f t="shared" si="3"/>
        <v>-</v>
      </c>
    </row>
    <row r="36" spans="1:16" s="3" customFormat="1" ht="22.5" hidden="1" customHeight="1">
      <c r="A36" s="141">
        <v>27</v>
      </c>
      <c r="B36" s="92" t="s">
        <v>274</v>
      </c>
      <c r="C36" s="93" t="s">
        <v>16</v>
      </c>
      <c r="D36" s="94" t="s">
        <v>275</v>
      </c>
      <c r="E36" s="95">
        <v>35301</v>
      </c>
      <c r="F36" s="84" t="s">
        <v>54</v>
      </c>
      <c r="G36" s="135" t="s">
        <v>205</v>
      </c>
      <c r="H36" s="142">
        <f t="shared" si="0"/>
        <v>5</v>
      </c>
      <c r="I36" s="142">
        <f t="shared" si="1"/>
        <v>5.5</v>
      </c>
      <c r="J36" s="143">
        <f t="shared" si="4"/>
        <v>5.25</v>
      </c>
      <c r="K36" s="144" t="str">
        <f t="shared" si="5"/>
        <v>Đạt</v>
      </c>
      <c r="L36" s="144" t="str">
        <f t="shared" si="6"/>
        <v>Trung bình</v>
      </c>
      <c r="M36" s="145">
        <v>5</v>
      </c>
      <c r="N36" s="145"/>
      <c r="O36" s="177">
        <f t="shared" si="2"/>
        <v>5</v>
      </c>
      <c r="P36" s="177" t="str">
        <f t="shared" si="3"/>
        <v>-</v>
      </c>
    </row>
    <row r="37" spans="1:16" s="3" customFormat="1" ht="22.5" hidden="1" customHeight="1">
      <c r="A37" s="141">
        <v>28</v>
      </c>
      <c r="B37" s="92" t="s">
        <v>276</v>
      </c>
      <c r="C37" s="93" t="s">
        <v>138</v>
      </c>
      <c r="D37" s="94" t="s">
        <v>277</v>
      </c>
      <c r="E37" s="95">
        <v>35058</v>
      </c>
      <c r="F37" s="84" t="s">
        <v>47</v>
      </c>
      <c r="G37" s="135" t="s">
        <v>209</v>
      </c>
      <c r="H37" s="142">
        <f t="shared" si="0"/>
        <v>5</v>
      </c>
      <c r="I37" s="142">
        <f t="shared" si="1"/>
        <v>5</v>
      </c>
      <c r="J37" s="143">
        <f t="shared" si="4"/>
        <v>5</v>
      </c>
      <c r="K37" s="144" t="str">
        <f t="shared" si="5"/>
        <v>Đạt</v>
      </c>
      <c r="L37" s="144" t="str">
        <f t="shared" si="6"/>
        <v>Trung bình</v>
      </c>
      <c r="M37" s="145"/>
      <c r="N37" s="145"/>
      <c r="O37" s="177" t="e">
        <f t="shared" si="2"/>
        <v>#N/A</v>
      </c>
      <c r="P37" s="177" t="e">
        <f t="shared" si="3"/>
        <v>#N/A</v>
      </c>
    </row>
    <row r="38" spans="1:16" s="3" customFormat="1" ht="22.5" hidden="1" customHeight="1">
      <c r="A38" s="141">
        <v>29</v>
      </c>
      <c r="B38" s="92" t="s">
        <v>278</v>
      </c>
      <c r="C38" s="93" t="s">
        <v>279</v>
      </c>
      <c r="D38" s="94" t="s">
        <v>280</v>
      </c>
      <c r="E38" s="95">
        <v>35310</v>
      </c>
      <c r="F38" s="84" t="s">
        <v>167</v>
      </c>
      <c r="G38" s="135" t="s">
        <v>209</v>
      </c>
      <c r="H38" s="142">
        <f t="shared" si="0"/>
        <v>5.5</v>
      </c>
      <c r="I38" s="142">
        <f t="shared" si="1"/>
        <v>9.5</v>
      </c>
      <c r="J38" s="143">
        <f t="shared" si="4"/>
        <v>7.5</v>
      </c>
      <c r="K38" s="144" t="str">
        <f t="shared" si="5"/>
        <v>Đạt</v>
      </c>
      <c r="L38" s="144" t="str">
        <f t="shared" si="6"/>
        <v>Trung bình</v>
      </c>
      <c r="M38" s="145">
        <v>5.5</v>
      </c>
      <c r="N38" s="145"/>
      <c r="O38" s="177">
        <f t="shared" si="2"/>
        <v>5.5</v>
      </c>
      <c r="P38" s="177" t="str">
        <f t="shared" si="3"/>
        <v>-</v>
      </c>
    </row>
    <row r="39" spans="1:16" s="3" customFormat="1" ht="22.5" hidden="1" customHeight="1">
      <c r="A39" s="141">
        <v>30</v>
      </c>
      <c r="B39" s="92" t="s">
        <v>281</v>
      </c>
      <c r="C39" s="93" t="s">
        <v>282</v>
      </c>
      <c r="D39" s="94" t="s">
        <v>283</v>
      </c>
      <c r="E39" s="95">
        <v>35310</v>
      </c>
      <c r="F39" s="84" t="s">
        <v>54</v>
      </c>
      <c r="G39" s="135" t="s">
        <v>208</v>
      </c>
      <c r="H39" s="142">
        <f t="shared" si="0"/>
        <v>5.5</v>
      </c>
      <c r="I39" s="142">
        <f t="shared" si="1"/>
        <v>4.5</v>
      </c>
      <c r="J39" s="143">
        <f t="shared" si="4"/>
        <v>5</v>
      </c>
      <c r="K39" s="144" t="str">
        <f t="shared" si="5"/>
        <v>Đạt</v>
      </c>
      <c r="L39" s="144" t="str">
        <f t="shared" si="6"/>
        <v>Trung bình</v>
      </c>
      <c r="M39" s="145">
        <v>5.5</v>
      </c>
      <c r="N39" s="145"/>
      <c r="O39" s="177">
        <f t="shared" si="2"/>
        <v>5.5</v>
      </c>
      <c r="P39" s="177" t="str">
        <f t="shared" si="3"/>
        <v>-</v>
      </c>
    </row>
    <row r="40" spans="1:16" s="3" customFormat="1" ht="22.5" hidden="1" customHeight="1">
      <c r="A40" s="141">
        <v>31</v>
      </c>
      <c r="B40" s="92" t="s">
        <v>168</v>
      </c>
      <c r="C40" s="69" t="s">
        <v>79</v>
      </c>
      <c r="D40" s="70" t="s">
        <v>169</v>
      </c>
      <c r="E40" s="67">
        <v>35164</v>
      </c>
      <c r="F40" s="43" t="s">
        <v>58</v>
      </c>
      <c r="G40" s="134" t="s">
        <v>157</v>
      </c>
      <c r="H40" s="142">
        <f t="shared" si="0"/>
        <v>6</v>
      </c>
      <c r="I40" s="142">
        <f t="shared" si="1"/>
        <v>4</v>
      </c>
      <c r="J40" s="143">
        <f t="shared" si="4"/>
        <v>5</v>
      </c>
      <c r="K40" s="144" t="str">
        <f t="shared" si="5"/>
        <v>Đạt</v>
      </c>
      <c r="L40" s="144" t="str">
        <f t="shared" si="6"/>
        <v>Trung bình</v>
      </c>
      <c r="M40" s="145"/>
      <c r="N40" s="145"/>
      <c r="O40" s="177" t="e">
        <f t="shared" si="2"/>
        <v>#N/A</v>
      </c>
      <c r="P40" s="177" t="e">
        <f t="shared" si="3"/>
        <v>#N/A</v>
      </c>
    </row>
    <row r="41" spans="1:16" s="3" customFormat="1" ht="22.5" hidden="1" customHeight="1">
      <c r="A41" s="141">
        <v>32</v>
      </c>
      <c r="B41" s="92" t="s">
        <v>170</v>
      </c>
      <c r="C41" s="69" t="s">
        <v>171</v>
      </c>
      <c r="D41" s="70" t="s">
        <v>62</v>
      </c>
      <c r="E41" s="67">
        <v>35256</v>
      </c>
      <c r="F41" s="43" t="s">
        <v>54</v>
      </c>
      <c r="G41" s="134" t="s">
        <v>156</v>
      </c>
      <c r="H41" s="142">
        <f t="shared" si="0"/>
        <v>5.5</v>
      </c>
      <c r="I41" s="142">
        <f t="shared" si="1"/>
        <v>4</v>
      </c>
      <c r="J41" s="143">
        <f t="shared" si="4"/>
        <v>4.75</v>
      </c>
      <c r="K41" s="144" t="str">
        <f t="shared" si="5"/>
        <v>Không đạt</v>
      </c>
      <c r="L41" s="144" t="str">
        <f t="shared" si="6"/>
        <v xml:space="preserve"> </v>
      </c>
      <c r="M41" s="145">
        <v>5.5</v>
      </c>
      <c r="N41" s="145"/>
      <c r="O41" s="177">
        <f t="shared" si="2"/>
        <v>5.5</v>
      </c>
      <c r="P41" s="177" t="str">
        <f t="shared" si="3"/>
        <v>-</v>
      </c>
    </row>
    <row r="42" spans="1:16" s="3" customFormat="1" ht="22.5" hidden="1" customHeight="1">
      <c r="A42" s="141">
        <v>33</v>
      </c>
      <c r="B42" s="92" t="s">
        <v>285</v>
      </c>
      <c r="C42" s="93" t="s">
        <v>244</v>
      </c>
      <c r="D42" s="94" t="s">
        <v>62</v>
      </c>
      <c r="E42" s="95">
        <v>35258</v>
      </c>
      <c r="F42" s="84" t="s">
        <v>21</v>
      </c>
      <c r="G42" s="135" t="s">
        <v>205</v>
      </c>
      <c r="H42" s="142">
        <f t="shared" ref="H42:H73" si="7">IF(M42&gt;0,M42,VLOOKUP(B42,LT,8,0))</f>
        <v>5.5</v>
      </c>
      <c r="I42" s="142">
        <f t="shared" ref="I42:I73" si="8">IF(N42&gt;0,N42,VLOOKUP(B42,thuchanh,8,0))</f>
        <v>5</v>
      </c>
      <c r="J42" s="143">
        <f t="shared" si="4"/>
        <v>5.25</v>
      </c>
      <c r="K42" s="144" t="str">
        <f t="shared" si="5"/>
        <v>Đạt</v>
      </c>
      <c r="L42" s="144" t="str">
        <f t="shared" si="6"/>
        <v>Trung bình</v>
      </c>
      <c r="M42" s="145">
        <v>5.5</v>
      </c>
      <c r="N42" s="145"/>
      <c r="O42" s="177">
        <f t="shared" ref="O42:O73" si="9">VLOOKUP(B42,baoluu,7,0)</f>
        <v>5.5</v>
      </c>
      <c r="P42" s="177" t="str">
        <f t="shared" ref="P42:P73" si="10">VLOOKUP(B42,baoluu,8,0)</f>
        <v>-</v>
      </c>
    </row>
    <row r="43" spans="1:16" s="3" customFormat="1" ht="22.5" hidden="1" customHeight="1">
      <c r="A43" s="141">
        <v>34</v>
      </c>
      <c r="B43" s="92" t="s">
        <v>286</v>
      </c>
      <c r="C43" s="93" t="s">
        <v>287</v>
      </c>
      <c r="D43" s="94" t="s">
        <v>288</v>
      </c>
      <c r="E43" s="95">
        <v>35340</v>
      </c>
      <c r="F43" s="84" t="s">
        <v>54</v>
      </c>
      <c r="G43" s="135" t="s">
        <v>205</v>
      </c>
      <c r="H43" s="142">
        <f t="shared" si="7"/>
        <v>4</v>
      </c>
      <c r="I43" s="142">
        <f t="shared" si="8"/>
        <v>4.5</v>
      </c>
      <c r="J43" s="143">
        <f t="shared" si="4"/>
        <v>4.25</v>
      </c>
      <c r="K43" s="144" t="str">
        <f t="shared" si="5"/>
        <v>Không đạt</v>
      </c>
      <c r="L43" s="144" t="str">
        <f t="shared" si="6"/>
        <v xml:space="preserve"> </v>
      </c>
      <c r="M43" s="145"/>
      <c r="N43" s="145"/>
      <c r="O43" s="177" t="e">
        <f t="shared" si="9"/>
        <v>#N/A</v>
      </c>
      <c r="P43" s="177" t="e">
        <f t="shared" si="10"/>
        <v>#N/A</v>
      </c>
    </row>
    <row r="44" spans="1:16" s="3" customFormat="1" ht="22.5" hidden="1" customHeight="1">
      <c r="A44" s="141">
        <v>35</v>
      </c>
      <c r="B44" s="92" t="s">
        <v>546</v>
      </c>
      <c r="C44" s="69" t="s">
        <v>547</v>
      </c>
      <c r="D44" s="70" t="s">
        <v>288</v>
      </c>
      <c r="E44" s="97" t="s">
        <v>548</v>
      </c>
      <c r="F44" s="43" t="s">
        <v>21</v>
      </c>
      <c r="G44" s="134" t="s">
        <v>139</v>
      </c>
      <c r="H44" s="142">
        <f t="shared" si="7"/>
        <v>8</v>
      </c>
      <c r="I44" s="142">
        <f t="shared" si="8"/>
        <v>4</v>
      </c>
      <c r="J44" s="143">
        <f t="shared" si="4"/>
        <v>6</v>
      </c>
      <c r="K44" s="144" t="str">
        <f t="shared" si="5"/>
        <v>Đạt</v>
      </c>
      <c r="L44" s="144" t="str">
        <f t="shared" si="6"/>
        <v>Trung bình</v>
      </c>
      <c r="M44" s="145">
        <v>8</v>
      </c>
      <c r="N44" s="145"/>
      <c r="O44" s="177">
        <f t="shared" si="9"/>
        <v>8</v>
      </c>
      <c r="P44" s="177" t="str">
        <f t="shared" si="10"/>
        <v>-</v>
      </c>
    </row>
    <row r="45" spans="1:16" s="3" customFormat="1" ht="22.5" hidden="1" customHeight="1">
      <c r="A45" s="141">
        <v>36</v>
      </c>
      <c r="B45" s="92" t="s">
        <v>289</v>
      </c>
      <c r="C45" s="93" t="s">
        <v>290</v>
      </c>
      <c r="D45" s="94" t="s">
        <v>288</v>
      </c>
      <c r="E45" s="95">
        <v>35118</v>
      </c>
      <c r="F45" s="84" t="s">
        <v>47</v>
      </c>
      <c r="G45" s="135" t="s">
        <v>204</v>
      </c>
      <c r="H45" s="142">
        <f t="shared" si="7"/>
        <v>5.5</v>
      </c>
      <c r="I45" s="142">
        <f t="shared" si="8"/>
        <v>4</v>
      </c>
      <c r="J45" s="143">
        <f t="shared" si="4"/>
        <v>4.75</v>
      </c>
      <c r="K45" s="144" t="str">
        <f t="shared" si="5"/>
        <v>Không đạt</v>
      </c>
      <c r="L45" s="144" t="str">
        <f t="shared" si="6"/>
        <v xml:space="preserve"> </v>
      </c>
      <c r="M45" s="145">
        <v>5.5</v>
      </c>
      <c r="N45" s="145"/>
      <c r="O45" s="177">
        <f t="shared" si="9"/>
        <v>5.5</v>
      </c>
      <c r="P45" s="177" t="str">
        <f t="shared" si="10"/>
        <v>-</v>
      </c>
    </row>
    <row r="46" spans="1:16" s="3" customFormat="1" ht="22.5" hidden="1" customHeight="1">
      <c r="A46" s="141">
        <v>37</v>
      </c>
      <c r="B46" s="92" t="s">
        <v>291</v>
      </c>
      <c r="C46" s="93" t="s">
        <v>292</v>
      </c>
      <c r="D46" s="94" t="s">
        <v>60</v>
      </c>
      <c r="E46" s="95">
        <v>35330</v>
      </c>
      <c r="F46" s="84" t="s">
        <v>54</v>
      </c>
      <c r="G46" s="135" t="s">
        <v>205</v>
      </c>
      <c r="H46" s="142">
        <f t="shared" si="7"/>
        <v>4.5</v>
      </c>
      <c r="I46" s="142">
        <f t="shared" si="8"/>
        <v>6.5</v>
      </c>
      <c r="J46" s="143">
        <f t="shared" si="4"/>
        <v>5.5</v>
      </c>
      <c r="K46" s="144" t="str">
        <f t="shared" si="5"/>
        <v>Đạt</v>
      </c>
      <c r="L46" s="144" t="str">
        <f t="shared" si="6"/>
        <v>Trung bình</v>
      </c>
      <c r="M46" s="145"/>
      <c r="N46" s="145"/>
      <c r="O46" s="177" t="e">
        <f t="shared" si="9"/>
        <v>#N/A</v>
      </c>
      <c r="P46" s="177" t="e">
        <f t="shared" si="10"/>
        <v>#N/A</v>
      </c>
    </row>
    <row r="47" spans="1:16" s="3" customFormat="1" ht="22.5" hidden="1" customHeight="1">
      <c r="A47" s="141">
        <v>38</v>
      </c>
      <c r="B47" s="92" t="s">
        <v>293</v>
      </c>
      <c r="C47" s="93" t="s">
        <v>294</v>
      </c>
      <c r="D47" s="94" t="s">
        <v>60</v>
      </c>
      <c r="E47" s="95">
        <v>35411</v>
      </c>
      <c r="F47" s="84" t="s">
        <v>54</v>
      </c>
      <c r="G47" s="135" t="s">
        <v>221</v>
      </c>
      <c r="H47" s="142">
        <f t="shared" si="7"/>
        <v>4.5</v>
      </c>
      <c r="I47" s="142">
        <f t="shared" si="8"/>
        <v>3</v>
      </c>
      <c r="J47" s="143">
        <f t="shared" si="4"/>
        <v>3.75</v>
      </c>
      <c r="K47" s="144" t="str">
        <f t="shared" si="5"/>
        <v>Không đạt</v>
      </c>
      <c r="L47" s="144" t="str">
        <f t="shared" si="6"/>
        <v xml:space="preserve"> </v>
      </c>
      <c r="M47" s="145"/>
      <c r="N47" s="145"/>
      <c r="O47" s="177" t="e">
        <f t="shared" si="9"/>
        <v>#N/A</v>
      </c>
      <c r="P47" s="177" t="e">
        <f t="shared" si="10"/>
        <v>#N/A</v>
      </c>
    </row>
    <row r="48" spans="1:16" s="3" customFormat="1" ht="22.5" hidden="1" customHeight="1">
      <c r="A48" s="141">
        <v>39</v>
      </c>
      <c r="B48" s="92" t="s">
        <v>300</v>
      </c>
      <c r="C48" s="93" t="s">
        <v>301</v>
      </c>
      <c r="D48" s="94" t="s">
        <v>299</v>
      </c>
      <c r="E48" s="95">
        <v>35112</v>
      </c>
      <c r="F48" s="84" t="s">
        <v>54</v>
      </c>
      <c r="G48" s="135" t="s">
        <v>209</v>
      </c>
      <c r="H48" s="142">
        <f t="shared" si="7"/>
        <v>5</v>
      </c>
      <c r="I48" s="142">
        <f t="shared" si="8"/>
        <v>6</v>
      </c>
      <c r="J48" s="143">
        <f t="shared" si="4"/>
        <v>5.5</v>
      </c>
      <c r="K48" s="144" t="str">
        <f t="shared" si="5"/>
        <v>Đạt</v>
      </c>
      <c r="L48" s="144" t="str">
        <f t="shared" si="6"/>
        <v>Trung bình</v>
      </c>
      <c r="M48" s="145">
        <v>5</v>
      </c>
      <c r="N48" s="145"/>
      <c r="O48" s="177">
        <f t="shared" si="9"/>
        <v>5</v>
      </c>
      <c r="P48" s="177" t="str">
        <f t="shared" si="10"/>
        <v>-</v>
      </c>
    </row>
    <row r="49" spans="1:16" s="3" customFormat="1" ht="22.5" hidden="1" customHeight="1">
      <c r="A49" s="141">
        <v>40</v>
      </c>
      <c r="B49" s="92" t="s">
        <v>302</v>
      </c>
      <c r="C49" s="93" t="s">
        <v>64</v>
      </c>
      <c r="D49" s="94" t="s">
        <v>303</v>
      </c>
      <c r="E49" s="95">
        <v>35328</v>
      </c>
      <c r="F49" s="84" t="s">
        <v>304</v>
      </c>
      <c r="G49" s="135" t="s">
        <v>204</v>
      </c>
      <c r="H49" s="142">
        <f t="shared" si="7"/>
        <v>6</v>
      </c>
      <c r="I49" s="142">
        <f t="shared" si="8"/>
        <v>7.5</v>
      </c>
      <c r="J49" s="143">
        <f t="shared" si="4"/>
        <v>6.75</v>
      </c>
      <c r="K49" s="144" t="str">
        <f t="shared" si="5"/>
        <v>Đạt</v>
      </c>
      <c r="L49" s="144" t="str">
        <f t="shared" si="6"/>
        <v>Trung bình</v>
      </c>
      <c r="M49" s="145"/>
      <c r="N49" s="145"/>
      <c r="O49" s="177" t="e">
        <f t="shared" si="9"/>
        <v>#N/A</v>
      </c>
      <c r="P49" s="177" t="e">
        <f t="shared" si="10"/>
        <v>#N/A</v>
      </c>
    </row>
    <row r="50" spans="1:16" s="3" customFormat="1" ht="22.5" hidden="1" customHeight="1">
      <c r="A50" s="141">
        <v>41</v>
      </c>
      <c r="B50" s="92" t="s">
        <v>307</v>
      </c>
      <c r="C50" s="93" t="s">
        <v>308</v>
      </c>
      <c r="D50" s="94" t="s">
        <v>52</v>
      </c>
      <c r="E50" s="95">
        <v>35249</v>
      </c>
      <c r="F50" s="84" t="s">
        <v>19</v>
      </c>
      <c r="G50" s="135" t="s">
        <v>203</v>
      </c>
      <c r="H50" s="142">
        <f t="shared" si="7"/>
        <v>5.5</v>
      </c>
      <c r="I50" s="142">
        <f t="shared" si="8"/>
        <v>5</v>
      </c>
      <c r="J50" s="143">
        <f t="shared" si="4"/>
        <v>5.25</v>
      </c>
      <c r="K50" s="144" t="str">
        <f t="shared" si="5"/>
        <v>Đạt</v>
      </c>
      <c r="L50" s="144" t="str">
        <f t="shared" si="6"/>
        <v>Trung bình</v>
      </c>
      <c r="M50" s="145">
        <v>5.5</v>
      </c>
      <c r="N50" s="145"/>
      <c r="O50" s="177">
        <f t="shared" si="9"/>
        <v>5.5</v>
      </c>
      <c r="P50" s="177" t="str">
        <f t="shared" si="10"/>
        <v>-</v>
      </c>
    </row>
    <row r="51" spans="1:16" s="3" customFormat="1" ht="22.5" hidden="1" customHeight="1">
      <c r="A51" s="141">
        <v>42</v>
      </c>
      <c r="B51" s="92" t="s">
        <v>172</v>
      </c>
      <c r="C51" s="69" t="s">
        <v>173</v>
      </c>
      <c r="D51" s="70" t="s">
        <v>52</v>
      </c>
      <c r="E51" s="67">
        <v>35236</v>
      </c>
      <c r="F51" s="43" t="s">
        <v>19</v>
      </c>
      <c r="G51" s="134" t="s">
        <v>156</v>
      </c>
      <c r="H51" s="142">
        <f t="shared" si="7"/>
        <v>5.5</v>
      </c>
      <c r="I51" s="142">
        <f t="shared" si="8"/>
        <v>2.5</v>
      </c>
      <c r="J51" s="143">
        <f t="shared" si="4"/>
        <v>4</v>
      </c>
      <c r="K51" s="144" t="str">
        <f t="shared" si="5"/>
        <v>Không đạt</v>
      </c>
      <c r="L51" s="144" t="str">
        <f t="shared" si="6"/>
        <v xml:space="preserve"> </v>
      </c>
      <c r="M51" s="145">
        <v>5.5</v>
      </c>
      <c r="N51" s="145"/>
      <c r="O51" s="177">
        <f t="shared" si="9"/>
        <v>5.5</v>
      </c>
      <c r="P51" s="177" t="str">
        <f t="shared" si="10"/>
        <v>-</v>
      </c>
    </row>
    <row r="52" spans="1:16" s="3" customFormat="1" ht="22.5" hidden="1" customHeight="1">
      <c r="A52" s="141">
        <v>43</v>
      </c>
      <c r="B52" s="92" t="s">
        <v>309</v>
      </c>
      <c r="C52" s="93" t="s">
        <v>295</v>
      </c>
      <c r="D52" s="94" t="s">
        <v>310</v>
      </c>
      <c r="E52" s="95">
        <v>35141</v>
      </c>
      <c r="F52" s="84" t="s">
        <v>54</v>
      </c>
      <c r="G52" s="135" t="s">
        <v>203</v>
      </c>
      <c r="H52" s="142">
        <f t="shared" si="7"/>
        <v>6.5</v>
      </c>
      <c r="I52" s="142">
        <f t="shared" si="8"/>
        <v>4</v>
      </c>
      <c r="J52" s="143">
        <f t="shared" si="4"/>
        <v>5.25</v>
      </c>
      <c r="K52" s="144" t="str">
        <f t="shared" si="5"/>
        <v>Đạt</v>
      </c>
      <c r="L52" s="144" t="str">
        <f t="shared" si="6"/>
        <v>Trung bình</v>
      </c>
      <c r="M52" s="145">
        <v>6.5</v>
      </c>
      <c r="N52" s="145"/>
      <c r="O52" s="177">
        <f t="shared" si="9"/>
        <v>6.5</v>
      </c>
      <c r="P52" s="177" t="str">
        <f t="shared" si="10"/>
        <v>-</v>
      </c>
    </row>
    <row r="53" spans="1:16" s="3" customFormat="1" ht="22.5" hidden="1" customHeight="1">
      <c r="A53" s="141">
        <v>44</v>
      </c>
      <c r="B53" s="92" t="s">
        <v>311</v>
      </c>
      <c r="C53" s="93" t="s">
        <v>312</v>
      </c>
      <c r="D53" s="94" t="s">
        <v>50</v>
      </c>
      <c r="E53" s="95">
        <v>35336</v>
      </c>
      <c r="F53" s="84" t="s">
        <v>21</v>
      </c>
      <c r="G53" s="135" t="s">
        <v>208</v>
      </c>
      <c r="H53" s="142">
        <f t="shared" si="7"/>
        <v>5.5</v>
      </c>
      <c r="I53" s="142">
        <f t="shared" si="8"/>
        <v>5.5</v>
      </c>
      <c r="J53" s="143">
        <f t="shared" si="4"/>
        <v>5.5</v>
      </c>
      <c r="K53" s="144" t="str">
        <f t="shared" si="5"/>
        <v>Đạt</v>
      </c>
      <c r="L53" s="144" t="str">
        <f t="shared" si="6"/>
        <v>Trung bình</v>
      </c>
      <c r="M53" s="145">
        <v>5.5</v>
      </c>
      <c r="N53" s="145"/>
      <c r="O53" s="177">
        <f t="shared" si="9"/>
        <v>5.5</v>
      </c>
      <c r="P53" s="177" t="str">
        <f t="shared" si="10"/>
        <v>-</v>
      </c>
    </row>
    <row r="54" spans="1:16" s="3" customFormat="1" ht="22.5" hidden="1" customHeight="1">
      <c r="A54" s="141">
        <v>45</v>
      </c>
      <c r="B54" s="92" t="s">
        <v>313</v>
      </c>
      <c r="C54" s="93" t="s">
        <v>306</v>
      </c>
      <c r="D54" s="94" t="s">
        <v>50</v>
      </c>
      <c r="E54" s="95">
        <v>35368</v>
      </c>
      <c r="F54" s="84" t="s">
        <v>21</v>
      </c>
      <c r="G54" s="135" t="s">
        <v>236</v>
      </c>
      <c r="H54" s="142">
        <f t="shared" si="7"/>
        <v>5</v>
      </c>
      <c r="I54" s="142">
        <f t="shared" si="8"/>
        <v>3.5</v>
      </c>
      <c r="J54" s="143">
        <f t="shared" si="4"/>
        <v>4.25</v>
      </c>
      <c r="K54" s="144" t="str">
        <f t="shared" si="5"/>
        <v>Không đạt</v>
      </c>
      <c r="L54" s="144" t="str">
        <f t="shared" si="6"/>
        <v xml:space="preserve"> </v>
      </c>
      <c r="M54" s="145">
        <v>5</v>
      </c>
      <c r="N54" s="145"/>
      <c r="O54" s="177">
        <f t="shared" si="9"/>
        <v>5</v>
      </c>
      <c r="P54" s="177" t="str">
        <f t="shared" si="10"/>
        <v>-</v>
      </c>
    </row>
    <row r="55" spans="1:16" s="3" customFormat="1" ht="22.5" hidden="1" customHeight="1">
      <c r="A55" s="141">
        <v>46</v>
      </c>
      <c r="B55" s="92" t="s">
        <v>314</v>
      </c>
      <c r="C55" s="93" t="s">
        <v>153</v>
      </c>
      <c r="D55" s="94" t="s">
        <v>50</v>
      </c>
      <c r="E55" s="95">
        <v>35333</v>
      </c>
      <c r="F55" s="84" t="s">
        <v>19</v>
      </c>
      <c r="G55" s="135" t="s">
        <v>227</v>
      </c>
      <c r="H55" s="142">
        <f t="shared" si="7"/>
        <v>5</v>
      </c>
      <c r="I55" s="142">
        <f t="shared" si="8"/>
        <v>3</v>
      </c>
      <c r="J55" s="143">
        <f t="shared" si="4"/>
        <v>4</v>
      </c>
      <c r="K55" s="144" t="str">
        <f t="shared" si="5"/>
        <v>Không đạt</v>
      </c>
      <c r="L55" s="144" t="str">
        <f t="shared" si="6"/>
        <v xml:space="preserve"> </v>
      </c>
      <c r="M55" s="145">
        <v>5</v>
      </c>
      <c r="N55" s="145"/>
      <c r="O55" s="177">
        <f t="shared" si="9"/>
        <v>5</v>
      </c>
      <c r="P55" s="177" t="str">
        <f t="shared" si="10"/>
        <v>-</v>
      </c>
    </row>
    <row r="56" spans="1:16" s="3" customFormat="1" ht="22.5" hidden="1" customHeight="1">
      <c r="A56" s="141">
        <v>47</v>
      </c>
      <c r="B56" s="92" t="s">
        <v>315</v>
      </c>
      <c r="C56" s="93" t="s">
        <v>48</v>
      </c>
      <c r="D56" s="94" t="s">
        <v>316</v>
      </c>
      <c r="E56" s="95">
        <v>35204</v>
      </c>
      <c r="F56" s="84" t="s">
        <v>44</v>
      </c>
      <c r="G56" s="135" t="s">
        <v>227</v>
      </c>
      <c r="H56" s="142">
        <f t="shared" si="7"/>
        <v>5.5</v>
      </c>
      <c r="I56" s="142">
        <f t="shared" si="8"/>
        <v>9</v>
      </c>
      <c r="J56" s="143">
        <f t="shared" si="4"/>
        <v>7.25</v>
      </c>
      <c r="K56" s="144" t="str">
        <f t="shared" si="5"/>
        <v>Đạt</v>
      </c>
      <c r="L56" s="144" t="str">
        <f t="shared" si="6"/>
        <v>Trung bình</v>
      </c>
      <c r="M56" s="145">
        <v>5.5</v>
      </c>
      <c r="N56" s="145"/>
      <c r="O56" s="177">
        <f t="shared" si="9"/>
        <v>5.5</v>
      </c>
      <c r="P56" s="177" t="str">
        <f t="shared" si="10"/>
        <v>-</v>
      </c>
    </row>
    <row r="57" spans="1:16" s="3" customFormat="1" ht="22.5" hidden="1" customHeight="1">
      <c r="A57" s="141">
        <v>48</v>
      </c>
      <c r="B57" s="92" t="s">
        <v>317</v>
      </c>
      <c r="C57" s="93" t="s">
        <v>318</v>
      </c>
      <c r="D57" s="94" t="s">
        <v>319</v>
      </c>
      <c r="E57" s="95">
        <v>35404</v>
      </c>
      <c r="F57" s="84" t="s">
        <v>54</v>
      </c>
      <c r="G57" s="135" t="s">
        <v>236</v>
      </c>
      <c r="H57" s="142">
        <f t="shared" si="7"/>
        <v>6</v>
      </c>
      <c r="I57" s="142">
        <f t="shared" si="8"/>
        <v>5</v>
      </c>
      <c r="J57" s="143">
        <f t="shared" si="4"/>
        <v>5.5</v>
      </c>
      <c r="K57" s="144" t="str">
        <f t="shared" si="5"/>
        <v>Đạt</v>
      </c>
      <c r="L57" s="144" t="str">
        <f t="shared" si="6"/>
        <v>Trung bình</v>
      </c>
      <c r="M57" s="145"/>
      <c r="N57" s="145">
        <v>5</v>
      </c>
      <c r="O57" s="177" t="str">
        <f t="shared" si="9"/>
        <v>-</v>
      </c>
      <c r="P57" s="177">
        <f t="shared" si="10"/>
        <v>5</v>
      </c>
    </row>
    <row r="58" spans="1:16" s="3" customFormat="1" ht="22.5" hidden="1" customHeight="1">
      <c r="A58" s="141">
        <v>49</v>
      </c>
      <c r="B58" s="92" t="s">
        <v>320</v>
      </c>
      <c r="C58" s="93" t="s">
        <v>48</v>
      </c>
      <c r="D58" s="94" t="s">
        <v>143</v>
      </c>
      <c r="E58" s="95">
        <v>35242</v>
      </c>
      <c r="F58" s="84" t="s">
        <v>54</v>
      </c>
      <c r="G58" s="135" t="s">
        <v>203</v>
      </c>
      <c r="H58" s="142">
        <f t="shared" si="7"/>
        <v>5.5</v>
      </c>
      <c r="I58" s="142">
        <f t="shared" si="8"/>
        <v>9</v>
      </c>
      <c r="J58" s="143">
        <f t="shared" si="4"/>
        <v>7.25</v>
      </c>
      <c r="K58" s="144" t="str">
        <f t="shared" si="5"/>
        <v>Đạt</v>
      </c>
      <c r="L58" s="144" t="str">
        <f t="shared" si="6"/>
        <v>Trung bình</v>
      </c>
      <c r="M58" s="145">
        <v>5.5</v>
      </c>
      <c r="N58" s="145"/>
      <c r="O58" s="177">
        <f t="shared" si="9"/>
        <v>5.5</v>
      </c>
      <c r="P58" s="177" t="str">
        <f t="shared" si="10"/>
        <v>-</v>
      </c>
    </row>
    <row r="59" spans="1:16" s="3" customFormat="1" ht="22.5" hidden="1" customHeight="1">
      <c r="A59" s="141">
        <v>50</v>
      </c>
      <c r="B59" s="92" t="s">
        <v>321</v>
      </c>
      <c r="C59" s="93" t="s">
        <v>322</v>
      </c>
      <c r="D59" s="94" t="s">
        <v>143</v>
      </c>
      <c r="E59" s="95">
        <v>35339</v>
      </c>
      <c r="F59" s="84" t="s">
        <v>45</v>
      </c>
      <c r="G59" s="135" t="s">
        <v>227</v>
      </c>
      <c r="H59" s="142">
        <f t="shared" si="7"/>
        <v>6.5</v>
      </c>
      <c r="I59" s="142">
        <f t="shared" si="8"/>
        <v>9.5</v>
      </c>
      <c r="J59" s="143">
        <f t="shared" si="4"/>
        <v>8</v>
      </c>
      <c r="K59" s="144" t="str">
        <f t="shared" si="5"/>
        <v>Đạt</v>
      </c>
      <c r="L59" s="144" t="str">
        <f t="shared" si="6"/>
        <v>Khá</v>
      </c>
      <c r="M59" s="145">
        <v>6.5</v>
      </c>
      <c r="N59" s="145"/>
      <c r="O59" s="177">
        <f t="shared" si="9"/>
        <v>6.5</v>
      </c>
      <c r="P59" s="177" t="str">
        <f t="shared" si="10"/>
        <v>-</v>
      </c>
    </row>
    <row r="60" spans="1:16" s="3" customFormat="1" ht="22.5" hidden="1" customHeight="1">
      <c r="A60" s="141">
        <v>51</v>
      </c>
      <c r="B60" s="92" t="s">
        <v>323</v>
      </c>
      <c r="C60" s="93" t="s">
        <v>324</v>
      </c>
      <c r="D60" s="94" t="s">
        <v>143</v>
      </c>
      <c r="E60" s="95">
        <v>35067</v>
      </c>
      <c r="F60" s="84" t="s">
        <v>136</v>
      </c>
      <c r="G60" s="135" t="s">
        <v>204</v>
      </c>
      <c r="H60" s="142">
        <f t="shared" si="7"/>
        <v>6.5</v>
      </c>
      <c r="I60" s="142">
        <f t="shared" si="8"/>
        <v>2.5</v>
      </c>
      <c r="J60" s="143">
        <f t="shared" si="4"/>
        <v>4.5</v>
      </c>
      <c r="K60" s="144" t="str">
        <f t="shared" si="5"/>
        <v>Không đạt</v>
      </c>
      <c r="L60" s="144" t="str">
        <f t="shared" si="6"/>
        <v xml:space="preserve"> </v>
      </c>
      <c r="M60" s="145">
        <v>6.5</v>
      </c>
      <c r="N60" s="145"/>
      <c r="O60" s="177">
        <f t="shared" si="9"/>
        <v>6.5</v>
      </c>
      <c r="P60" s="177" t="str">
        <f t="shared" si="10"/>
        <v>-</v>
      </c>
    </row>
    <row r="61" spans="1:16" s="3" customFormat="1" ht="22.5" hidden="1" customHeight="1">
      <c r="A61" s="141">
        <v>52</v>
      </c>
      <c r="B61" s="92" t="s">
        <v>325</v>
      </c>
      <c r="C61" s="93" t="s">
        <v>305</v>
      </c>
      <c r="D61" s="94" t="s">
        <v>65</v>
      </c>
      <c r="E61" s="95">
        <v>35165</v>
      </c>
      <c r="F61" s="84" t="s">
        <v>54</v>
      </c>
      <c r="G61" s="135" t="s">
        <v>221</v>
      </c>
      <c r="H61" s="142">
        <f t="shared" si="7"/>
        <v>6</v>
      </c>
      <c r="I61" s="142">
        <f t="shared" si="8"/>
        <v>6</v>
      </c>
      <c r="J61" s="143">
        <f t="shared" si="4"/>
        <v>6</v>
      </c>
      <c r="K61" s="144" t="str">
        <f t="shared" si="5"/>
        <v>Đạt</v>
      </c>
      <c r="L61" s="144" t="str">
        <f t="shared" si="6"/>
        <v>Trung bình</v>
      </c>
      <c r="M61" s="145"/>
      <c r="N61" s="145"/>
      <c r="O61" s="177" t="e">
        <f t="shared" si="9"/>
        <v>#N/A</v>
      </c>
      <c r="P61" s="177" t="e">
        <f t="shared" si="10"/>
        <v>#N/A</v>
      </c>
    </row>
    <row r="62" spans="1:16" s="3" customFormat="1" ht="22.5" hidden="1" customHeight="1">
      <c r="A62" s="141">
        <v>53</v>
      </c>
      <c r="B62" s="92" t="s">
        <v>174</v>
      </c>
      <c r="C62" s="69" t="s">
        <v>175</v>
      </c>
      <c r="D62" s="70" t="s">
        <v>65</v>
      </c>
      <c r="E62" s="67">
        <v>35247</v>
      </c>
      <c r="F62" s="43" t="s">
        <v>45</v>
      </c>
      <c r="G62" s="134" t="s">
        <v>156</v>
      </c>
      <c r="H62" s="142">
        <f t="shared" si="7"/>
        <v>6</v>
      </c>
      <c r="I62" s="142">
        <f t="shared" si="8"/>
        <v>0</v>
      </c>
      <c r="J62" s="143">
        <f t="shared" si="4"/>
        <v>3</v>
      </c>
      <c r="K62" s="144" t="str">
        <f t="shared" si="5"/>
        <v>Không đạt</v>
      </c>
      <c r="L62" s="144" t="str">
        <f t="shared" si="6"/>
        <v xml:space="preserve"> </v>
      </c>
      <c r="M62" s="145">
        <v>6</v>
      </c>
      <c r="N62" s="145"/>
      <c r="O62" s="177">
        <f t="shared" si="9"/>
        <v>6</v>
      </c>
      <c r="P62" s="177" t="str">
        <f t="shared" si="10"/>
        <v>-</v>
      </c>
    </row>
    <row r="63" spans="1:16" s="3" customFormat="1" ht="22.5" hidden="1" customHeight="1">
      <c r="A63" s="141">
        <v>54</v>
      </c>
      <c r="B63" s="92" t="s">
        <v>326</v>
      </c>
      <c r="C63" s="93" t="s">
        <v>222</v>
      </c>
      <c r="D63" s="94" t="s">
        <v>327</v>
      </c>
      <c r="E63" s="95">
        <v>35184</v>
      </c>
      <c r="F63" s="84" t="s">
        <v>54</v>
      </c>
      <c r="G63" s="135" t="s">
        <v>209</v>
      </c>
      <c r="H63" s="142">
        <f t="shared" si="7"/>
        <v>5.5</v>
      </c>
      <c r="I63" s="142">
        <f t="shared" si="8"/>
        <v>6</v>
      </c>
      <c r="J63" s="143">
        <f t="shared" si="4"/>
        <v>5.75</v>
      </c>
      <c r="K63" s="144" t="str">
        <f t="shared" si="5"/>
        <v>Đạt</v>
      </c>
      <c r="L63" s="144" t="str">
        <f t="shared" si="6"/>
        <v>Trung bình</v>
      </c>
      <c r="M63" s="145">
        <v>5.5</v>
      </c>
      <c r="N63" s="145"/>
      <c r="O63" s="177">
        <f t="shared" si="9"/>
        <v>5.5</v>
      </c>
      <c r="P63" s="177" t="str">
        <f t="shared" si="10"/>
        <v>-</v>
      </c>
    </row>
    <row r="64" spans="1:16" s="3" customFormat="1" ht="22.5" hidden="1" customHeight="1">
      <c r="A64" s="141">
        <v>55</v>
      </c>
      <c r="B64" s="92" t="s">
        <v>22</v>
      </c>
      <c r="C64" s="69" t="s">
        <v>80</v>
      </c>
      <c r="D64" s="70" t="s">
        <v>66</v>
      </c>
      <c r="E64" s="67">
        <v>34515</v>
      </c>
      <c r="F64" s="43" t="s">
        <v>44</v>
      </c>
      <c r="G64" s="134" t="s">
        <v>25</v>
      </c>
      <c r="H64" s="142">
        <f t="shared" si="7"/>
        <v>5.5</v>
      </c>
      <c r="I64" s="142">
        <f t="shared" si="8"/>
        <v>4.5</v>
      </c>
      <c r="J64" s="143">
        <f t="shared" si="4"/>
        <v>5</v>
      </c>
      <c r="K64" s="144" t="str">
        <f t="shared" si="5"/>
        <v>Đạt</v>
      </c>
      <c r="L64" s="144" t="str">
        <f t="shared" si="6"/>
        <v>Trung bình</v>
      </c>
      <c r="M64" s="145"/>
      <c r="N64" s="145"/>
      <c r="O64" s="177" t="e">
        <f t="shared" si="9"/>
        <v>#N/A</v>
      </c>
      <c r="P64" s="177" t="e">
        <f t="shared" si="10"/>
        <v>#N/A</v>
      </c>
    </row>
    <row r="65" spans="1:16" s="3" customFormat="1" ht="22.5" hidden="1" customHeight="1">
      <c r="A65" s="141">
        <v>56</v>
      </c>
      <c r="B65" s="92" t="s">
        <v>176</v>
      </c>
      <c r="C65" s="69" t="s">
        <v>130</v>
      </c>
      <c r="D65" s="70" t="s">
        <v>17</v>
      </c>
      <c r="E65" s="67">
        <v>35223</v>
      </c>
      <c r="F65" s="43" t="s">
        <v>19</v>
      </c>
      <c r="G65" s="134" t="s">
        <v>157</v>
      </c>
      <c r="H65" s="142">
        <f t="shared" si="7"/>
        <v>5</v>
      </c>
      <c r="I65" s="142">
        <f t="shared" si="8"/>
        <v>6</v>
      </c>
      <c r="J65" s="143">
        <f t="shared" si="4"/>
        <v>5.5</v>
      </c>
      <c r="K65" s="144" t="str">
        <f t="shared" si="5"/>
        <v>Đạt</v>
      </c>
      <c r="L65" s="144" t="str">
        <f t="shared" si="6"/>
        <v>Trung bình</v>
      </c>
      <c r="M65" s="145"/>
      <c r="N65" s="145"/>
      <c r="O65" s="177" t="e">
        <f t="shared" si="9"/>
        <v>#N/A</v>
      </c>
      <c r="P65" s="177" t="e">
        <f t="shared" si="10"/>
        <v>#N/A</v>
      </c>
    </row>
    <row r="66" spans="1:16" s="3" customFormat="1" ht="22.5" customHeight="1">
      <c r="A66" s="141">
        <v>57</v>
      </c>
      <c r="B66" s="92" t="s">
        <v>328</v>
      </c>
      <c r="C66" s="69" t="s">
        <v>16</v>
      </c>
      <c r="D66" s="70" t="s">
        <v>17</v>
      </c>
      <c r="E66" s="97" t="s">
        <v>329</v>
      </c>
      <c r="F66" s="43" t="s">
        <v>206</v>
      </c>
      <c r="G66" s="134" t="s">
        <v>18</v>
      </c>
      <c r="H66" s="142">
        <f t="shared" si="7"/>
        <v>7</v>
      </c>
      <c r="I66" s="142">
        <f t="shared" si="8"/>
        <v>3.5</v>
      </c>
      <c r="J66" s="143">
        <f t="shared" si="4"/>
        <v>5.25</v>
      </c>
      <c r="K66" s="144" t="str">
        <f t="shared" si="5"/>
        <v>Đạt</v>
      </c>
      <c r="L66" s="144" t="str">
        <f t="shared" si="6"/>
        <v>Trung bình</v>
      </c>
      <c r="M66" s="145">
        <v>7</v>
      </c>
      <c r="N66" s="145"/>
      <c r="O66" s="177">
        <f t="shared" si="9"/>
        <v>7</v>
      </c>
      <c r="P66" s="177" t="str">
        <f t="shared" si="10"/>
        <v>-</v>
      </c>
    </row>
    <row r="67" spans="1:16" s="3" customFormat="1" ht="22.5" hidden="1" customHeight="1">
      <c r="A67" s="141">
        <v>58</v>
      </c>
      <c r="B67" s="92" t="s">
        <v>330</v>
      </c>
      <c r="C67" s="93" t="s">
        <v>147</v>
      </c>
      <c r="D67" s="94" t="s">
        <v>17</v>
      </c>
      <c r="E67" s="95">
        <v>35323</v>
      </c>
      <c r="F67" s="84" t="s">
        <v>47</v>
      </c>
      <c r="G67" s="135" t="s">
        <v>227</v>
      </c>
      <c r="H67" s="142">
        <f t="shared" si="7"/>
        <v>4</v>
      </c>
      <c r="I67" s="142">
        <f t="shared" si="8"/>
        <v>6</v>
      </c>
      <c r="J67" s="143">
        <f t="shared" si="4"/>
        <v>5</v>
      </c>
      <c r="K67" s="144" t="str">
        <f t="shared" si="5"/>
        <v>Đạt</v>
      </c>
      <c r="L67" s="144" t="str">
        <f t="shared" si="6"/>
        <v>Trung bình</v>
      </c>
      <c r="M67" s="145"/>
      <c r="N67" s="145">
        <v>6</v>
      </c>
      <c r="O67" s="177" t="str">
        <f t="shared" si="9"/>
        <v>-</v>
      </c>
      <c r="P67" s="177">
        <f t="shared" si="10"/>
        <v>6</v>
      </c>
    </row>
    <row r="68" spans="1:16" s="3" customFormat="1" ht="22.5" hidden="1" customHeight="1">
      <c r="A68" s="141">
        <v>59</v>
      </c>
      <c r="B68" s="92" t="s">
        <v>331</v>
      </c>
      <c r="C68" s="93" t="s">
        <v>332</v>
      </c>
      <c r="D68" s="94" t="s">
        <v>67</v>
      </c>
      <c r="E68" s="95">
        <v>35236</v>
      </c>
      <c r="F68" s="84" t="s">
        <v>19</v>
      </c>
      <c r="G68" s="135" t="s">
        <v>227</v>
      </c>
      <c r="H68" s="142">
        <f t="shared" si="7"/>
        <v>5.5</v>
      </c>
      <c r="I68" s="142">
        <f t="shared" si="8"/>
        <v>5.5</v>
      </c>
      <c r="J68" s="143">
        <f t="shared" si="4"/>
        <v>5.5</v>
      </c>
      <c r="K68" s="144" t="str">
        <f t="shared" si="5"/>
        <v>Đạt</v>
      </c>
      <c r="L68" s="144" t="str">
        <f t="shared" si="6"/>
        <v>Trung bình</v>
      </c>
      <c r="M68" s="145"/>
      <c r="N68" s="145">
        <v>5.5</v>
      </c>
      <c r="O68" s="177" t="str">
        <f t="shared" si="9"/>
        <v>-</v>
      </c>
      <c r="P68" s="177">
        <f t="shared" si="10"/>
        <v>5.5</v>
      </c>
    </row>
    <row r="69" spans="1:16" s="3" customFormat="1" ht="22.5" hidden="1" customHeight="1">
      <c r="A69" s="141">
        <v>60</v>
      </c>
      <c r="B69" s="92" t="s">
        <v>333</v>
      </c>
      <c r="C69" s="93" t="s">
        <v>48</v>
      </c>
      <c r="D69" s="94" t="s">
        <v>67</v>
      </c>
      <c r="E69" s="95">
        <v>35107</v>
      </c>
      <c r="F69" s="84" t="s">
        <v>54</v>
      </c>
      <c r="G69" s="135" t="s">
        <v>236</v>
      </c>
      <c r="H69" s="142">
        <f t="shared" si="7"/>
        <v>5.5</v>
      </c>
      <c r="I69" s="142">
        <f t="shared" si="8"/>
        <v>3</v>
      </c>
      <c r="J69" s="143">
        <f t="shared" si="4"/>
        <v>4.25</v>
      </c>
      <c r="K69" s="144" t="str">
        <f t="shared" si="5"/>
        <v>Không đạt</v>
      </c>
      <c r="L69" s="144" t="str">
        <f t="shared" si="6"/>
        <v xml:space="preserve"> </v>
      </c>
      <c r="M69" s="145"/>
      <c r="N69" s="145"/>
      <c r="O69" s="177" t="e">
        <f t="shared" si="9"/>
        <v>#N/A</v>
      </c>
      <c r="P69" s="177" t="e">
        <f t="shared" si="10"/>
        <v>#N/A</v>
      </c>
    </row>
    <row r="70" spans="1:16" s="3" customFormat="1" ht="22.5" hidden="1" customHeight="1">
      <c r="A70" s="141">
        <v>61</v>
      </c>
      <c r="B70" s="92" t="s">
        <v>334</v>
      </c>
      <c r="C70" s="93" t="s">
        <v>335</v>
      </c>
      <c r="D70" s="94" t="s">
        <v>336</v>
      </c>
      <c r="E70" s="95">
        <v>34870</v>
      </c>
      <c r="F70" s="84" t="s">
        <v>47</v>
      </c>
      <c r="G70" s="135" t="s">
        <v>205</v>
      </c>
      <c r="H70" s="142">
        <f t="shared" si="7"/>
        <v>5</v>
      </c>
      <c r="I70" s="142">
        <f t="shared" si="8"/>
        <v>7</v>
      </c>
      <c r="J70" s="143">
        <f t="shared" si="4"/>
        <v>6</v>
      </c>
      <c r="K70" s="144" t="str">
        <f t="shared" si="5"/>
        <v>Đạt</v>
      </c>
      <c r="L70" s="144" t="str">
        <f t="shared" si="6"/>
        <v>Trung bình</v>
      </c>
      <c r="M70" s="145">
        <v>5</v>
      </c>
      <c r="N70" s="145"/>
      <c r="O70" s="177">
        <f t="shared" si="9"/>
        <v>5</v>
      </c>
      <c r="P70" s="177" t="str">
        <f t="shared" si="10"/>
        <v>-</v>
      </c>
    </row>
    <row r="71" spans="1:16" s="3" customFormat="1" ht="22.5" hidden="1" customHeight="1">
      <c r="A71" s="141">
        <v>62</v>
      </c>
      <c r="B71" s="92" t="s">
        <v>337</v>
      </c>
      <c r="C71" s="93" t="s">
        <v>338</v>
      </c>
      <c r="D71" s="94" t="s">
        <v>336</v>
      </c>
      <c r="E71" s="95">
        <v>35275</v>
      </c>
      <c r="F71" s="84" t="s">
        <v>47</v>
      </c>
      <c r="G71" s="135" t="s">
        <v>209</v>
      </c>
      <c r="H71" s="142">
        <f t="shared" si="7"/>
        <v>5.5</v>
      </c>
      <c r="I71" s="142">
        <f t="shared" si="8"/>
        <v>5</v>
      </c>
      <c r="J71" s="143">
        <f t="shared" si="4"/>
        <v>5.25</v>
      </c>
      <c r="K71" s="144" t="str">
        <f t="shared" si="5"/>
        <v>Đạt</v>
      </c>
      <c r="L71" s="144" t="str">
        <f t="shared" si="6"/>
        <v>Trung bình</v>
      </c>
      <c r="M71" s="145">
        <v>5.5</v>
      </c>
      <c r="N71" s="145"/>
      <c r="O71" s="177">
        <f t="shared" si="9"/>
        <v>5.5</v>
      </c>
      <c r="P71" s="177" t="str">
        <f t="shared" si="10"/>
        <v>-</v>
      </c>
    </row>
    <row r="72" spans="1:16" s="3" customFormat="1" ht="22.5" hidden="1" customHeight="1">
      <c r="A72" s="141">
        <v>63</v>
      </c>
      <c r="B72" s="92" t="s">
        <v>339</v>
      </c>
      <c r="C72" s="93" t="s">
        <v>340</v>
      </c>
      <c r="D72" s="94" t="s">
        <v>341</v>
      </c>
      <c r="E72" s="95">
        <v>35398</v>
      </c>
      <c r="F72" s="84" t="s">
        <v>47</v>
      </c>
      <c r="G72" s="135" t="s">
        <v>203</v>
      </c>
      <c r="H72" s="142">
        <f t="shared" si="7"/>
        <v>6</v>
      </c>
      <c r="I72" s="142">
        <f t="shared" si="8"/>
        <v>6.5</v>
      </c>
      <c r="J72" s="143">
        <f t="shared" si="4"/>
        <v>6.25</v>
      </c>
      <c r="K72" s="144" t="str">
        <f t="shared" si="5"/>
        <v>Đạt</v>
      </c>
      <c r="L72" s="144" t="str">
        <f t="shared" si="6"/>
        <v>Trung bình</v>
      </c>
      <c r="M72" s="145">
        <v>6</v>
      </c>
      <c r="N72" s="145"/>
      <c r="O72" s="177">
        <f t="shared" si="9"/>
        <v>6</v>
      </c>
      <c r="P72" s="177" t="str">
        <f t="shared" si="10"/>
        <v>-</v>
      </c>
    </row>
    <row r="73" spans="1:16" s="3" customFormat="1" ht="22.5" hidden="1" customHeight="1">
      <c r="A73" s="141">
        <v>64</v>
      </c>
      <c r="B73" s="92" t="s">
        <v>342</v>
      </c>
      <c r="C73" s="93" t="s">
        <v>343</v>
      </c>
      <c r="D73" s="94" t="s">
        <v>344</v>
      </c>
      <c r="E73" s="95">
        <v>34816</v>
      </c>
      <c r="F73" s="84" t="s">
        <v>21</v>
      </c>
      <c r="G73" s="135" t="s">
        <v>227</v>
      </c>
      <c r="H73" s="142">
        <f t="shared" si="7"/>
        <v>5.5</v>
      </c>
      <c r="I73" s="142">
        <f t="shared" si="8"/>
        <v>9</v>
      </c>
      <c r="J73" s="143">
        <f t="shared" si="4"/>
        <v>7.25</v>
      </c>
      <c r="K73" s="144" t="str">
        <f t="shared" si="5"/>
        <v>Đạt</v>
      </c>
      <c r="L73" s="144" t="str">
        <f t="shared" si="6"/>
        <v>Trung bình</v>
      </c>
      <c r="M73" s="145">
        <v>5.5</v>
      </c>
      <c r="N73" s="145"/>
      <c r="O73" s="177">
        <f t="shared" si="9"/>
        <v>5.5</v>
      </c>
      <c r="P73" s="177" t="str">
        <f t="shared" si="10"/>
        <v>-</v>
      </c>
    </row>
    <row r="74" spans="1:16" s="3" customFormat="1" ht="22.5" hidden="1" customHeight="1">
      <c r="A74" s="141">
        <v>65</v>
      </c>
      <c r="B74" s="92" t="s">
        <v>345</v>
      </c>
      <c r="C74" s="93" t="s">
        <v>346</v>
      </c>
      <c r="D74" s="94" t="s">
        <v>347</v>
      </c>
      <c r="E74" s="95">
        <v>34992</v>
      </c>
      <c r="F74" s="84" t="s">
        <v>21</v>
      </c>
      <c r="G74" s="135" t="s">
        <v>221</v>
      </c>
      <c r="H74" s="142">
        <f t="shared" ref="H74:H105" si="11">IF(M74&gt;0,M74,VLOOKUP(B74,LT,8,0))</f>
        <v>5.5</v>
      </c>
      <c r="I74" s="142">
        <f t="shared" ref="I74:I105" si="12">IF(N74&gt;0,N74,VLOOKUP(B74,thuchanh,8,0))</f>
        <v>3</v>
      </c>
      <c r="J74" s="143">
        <f t="shared" si="4"/>
        <v>4.25</v>
      </c>
      <c r="K74" s="144" t="str">
        <f t="shared" si="5"/>
        <v>Không đạt</v>
      </c>
      <c r="L74" s="144" t="str">
        <f t="shared" si="6"/>
        <v xml:space="preserve"> </v>
      </c>
      <c r="M74" s="145">
        <v>5.5</v>
      </c>
      <c r="N74" s="145"/>
      <c r="O74" s="177">
        <f t="shared" ref="O74:O105" si="13">VLOOKUP(B74,baoluu,7,0)</f>
        <v>5.5</v>
      </c>
      <c r="P74" s="177" t="str">
        <f t="shared" ref="P74:P105" si="14">VLOOKUP(B74,baoluu,8,0)</f>
        <v>-</v>
      </c>
    </row>
    <row r="75" spans="1:16" s="3" customFormat="1" ht="22.5" hidden="1" customHeight="1">
      <c r="A75" s="141">
        <v>66</v>
      </c>
      <c r="B75" s="92" t="s">
        <v>177</v>
      </c>
      <c r="C75" s="69" t="s">
        <v>178</v>
      </c>
      <c r="D75" s="70" t="s">
        <v>49</v>
      </c>
      <c r="E75" s="67">
        <v>35344</v>
      </c>
      <c r="F75" s="43" t="s">
        <v>47</v>
      </c>
      <c r="G75" s="134" t="s">
        <v>156</v>
      </c>
      <c r="H75" s="142">
        <f t="shared" si="11"/>
        <v>5</v>
      </c>
      <c r="I75" s="142">
        <f t="shared" si="12"/>
        <v>3</v>
      </c>
      <c r="J75" s="143">
        <f t="shared" ref="J75:J125" si="15">ROUND((H75+I75)/2,2)</f>
        <v>4</v>
      </c>
      <c r="K75" s="144" t="str">
        <f t="shared" ref="K75:K125" si="16">IF(MIN(H75,I75)&lt;3,"Không đạt",IF(J75&gt;=5,"Đạt","Không đạt"))</f>
        <v>Không đạt</v>
      </c>
      <c r="L75" s="144" t="str">
        <f t="shared" ref="L75:L125" si="17">IF(K75="Đạt",IF(AND(J75&gt;=8,MIN(H75,I75)&gt;=7),"Giỏi",IF(AND(J75&gt;=7,MIN(H75,I75)&gt;=6),"Khá","Trung bình"))," ")</f>
        <v xml:space="preserve"> </v>
      </c>
      <c r="M75" s="145">
        <v>5</v>
      </c>
      <c r="N75" s="145"/>
      <c r="O75" s="177">
        <f t="shared" si="13"/>
        <v>5</v>
      </c>
      <c r="P75" s="177" t="str">
        <f t="shared" si="14"/>
        <v>-</v>
      </c>
    </row>
    <row r="76" spans="1:16" s="3" customFormat="1" ht="22.5" hidden="1" customHeight="1">
      <c r="A76" s="141">
        <v>67</v>
      </c>
      <c r="B76" s="92" t="s">
        <v>179</v>
      </c>
      <c r="C76" s="69" t="s">
        <v>180</v>
      </c>
      <c r="D76" s="70" t="s">
        <v>181</v>
      </c>
      <c r="E76" s="67">
        <v>35294</v>
      </c>
      <c r="F76" s="43" t="s">
        <v>136</v>
      </c>
      <c r="G76" s="134" t="s">
        <v>156</v>
      </c>
      <c r="H76" s="142">
        <f t="shared" si="11"/>
        <v>4</v>
      </c>
      <c r="I76" s="142">
        <f t="shared" si="12"/>
        <v>7.5</v>
      </c>
      <c r="J76" s="143">
        <f t="shared" si="15"/>
        <v>5.75</v>
      </c>
      <c r="K76" s="144" t="str">
        <f t="shared" si="16"/>
        <v>Đạt</v>
      </c>
      <c r="L76" s="144" t="str">
        <f t="shared" si="17"/>
        <v>Trung bình</v>
      </c>
      <c r="M76" s="145"/>
      <c r="N76" s="145"/>
      <c r="O76" s="177" t="e">
        <f t="shared" si="13"/>
        <v>#N/A</v>
      </c>
      <c r="P76" s="177" t="e">
        <f t="shared" si="14"/>
        <v>#N/A</v>
      </c>
    </row>
    <row r="77" spans="1:16" s="3" customFormat="1" ht="22.5" hidden="1" customHeight="1">
      <c r="A77" s="141">
        <v>68</v>
      </c>
      <c r="B77" s="92" t="s">
        <v>348</v>
      </c>
      <c r="C77" s="93" t="s">
        <v>349</v>
      </c>
      <c r="D77" s="94" t="s">
        <v>350</v>
      </c>
      <c r="E77" s="95">
        <v>35142</v>
      </c>
      <c r="F77" s="84" t="s">
        <v>44</v>
      </c>
      <c r="G77" s="135" t="s">
        <v>204</v>
      </c>
      <c r="H77" s="142">
        <f t="shared" si="11"/>
        <v>4.5</v>
      </c>
      <c r="I77" s="142">
        <f t="shared" si="12"/>
        <v>3</v>
      </c>
      <c r="J77" s="143">
        <f t="shared" si="15"/>
        <v>3.75</v>
      </c>
      <c r="K77" s="144" t="str">
        <f t="shared" si="16"/>
        <v>Không đạt</v>
      </c>
      <c r="L77" s="144" t="str">
        <f t="shared" si="17"/>
        <v xml:space="preserve"> </v>
      </c>
      <c r="M77" s="145"/>
      <c r="N77" s="145"/>
      <c r="O77" s="177" t="e">
        <f t="shared" si="13"/>
        <v>#N/A</v>
      </c>
      <c r="P77" s="177" t="e">
        <f t="shared" si="14"/>
        <v>#N/A</v>
      </c>
    </row>
    <row r="78" spans="1:16" s="3" customFormat="1" ht="22.5" hidden="1" customHeight="1">
      <c r="A78" s="141">
        <v>69</v>
      </c>
      <c r="B78" s="92" t="s">
        <v>351</v>
      </c>
      <c r="C78" s="93" t="s">
        <v>352</v>
      </c>
      <c r="D78" s="94" t="s">
        <v>182</v>
      </c>
      <c r="E78" s="95">
        <v>34952</v>
      </c>
      <c r="F78" s="84" t="s">
        <v>47</v>
      </c>
      <c r="G78" s="135" t="s">
        <v>227</v>
      </c>
      <c r="H78" s="142">
        <f t="shared" si="11"/>
        <v>5</v>
      </c>
      <c r="I78" s="142">
        <f t="shared" si="12"/>
        <v>3.5</v>
      </c>
      <c r="J78" s="143">
        <f t="shared" si="15"/>
        <v>4.25</v>
      </c>
      <c r="K78" s="144" t="str">
        <f t="shared" si="16"/>
        <v>Không đạt</v>
      </c>
      <c r="L78" s="144" t="str">
        <f t="shared" si="17"/>
        <v xml:space="preserve"> </v>
      </c>
      <c r="M78" s="145">
        <v>5</v>
      </c>
      <c r="N78" s="145"/>
      <c r="O78" s="177">
        <f t="shared" si="13"/>
        <v>5</v>
      </c>
      <c r="P78" s="177" t="str">
        <f t="shared" si="14"/>
        <v>-</v>
      </c>
    </row>
    <row r="79" spans="1:16" s="3" customFormat="1" ht="22.5" hidden="1" customHeight="1">
      <c r="A79" s="141">
        <v>70</v>
      </c>
      <c r="B79" s="92" t="s">
        <v>183</v>
      </c>
      <c r="C79" s="69" t="s">
        <v>184</v>
      </c>
      <c r="D79" s="70" t="s">
        <v>63</v>
      </c>
      <c r="E79" s="67">
        <v>35099</v>
      </c>
      <c r="F79" s="43" t="s">
        <v>44</v>
      </c>
      <c r="G79" s="134" t="s">
        <v>156</v>
      </c>
      <c r="H79" s="142">
        <f t="shared" si="11"/>
        <v>8</v>
      </c>
      <c r="I79" s="142">
        <f t="shared" si="12"/>
        <v>2.5</v>
      </c>
      <c r="J79" s="143">
        <f t="shared" si="15"/>
        <v>5.25</v>
      </c>
      <c r="K79" s="144" t="str">
        <f t="shared" si="16"/>
        <v>Không đạt</v>
      </c>
      <c r="L79" s="144" t="str">
        <f t="shared" si="17"/>
        <v xml:space="preserve"> </v>
      </c>
      <c r="M79" s="145">
        <v>8</v>
      </c>
      <c r="N79" s="145"/>
      <c r="O79" s="177">
        <f t="shared" si="13"/>
        <v>8</v>
      </c>
      <c r="P79" s="177" t="str">
        <f t="shared" si="14"/>
        <v>-</v>
      </c>
    </row>
    <row r="80" spans="1:16" s="3" customFormat="1" ht="22.5" hidden="1" customHeight="1">
      <c r="A80" s="141">
        <v>71</v>
      </c>
      <c r="B80" s="92" t="s">
        <v>353</v>
      </c>
      <c r="C80" s="93" t="s">
        <v>61</v>
      </c>
      <c r="D80" s="94" t="s">
        <v>63</v>
      </c>
      <c r="E80" s="95">
        <v>35043</v>
      </c>
      <c r="F80" s="84" t="s">
        <v>21</v>
      </c>
      <c r="G80" s="135" t="s">
        <v>209</v>
      </c>
      <c r="H80" s="142">
        <f t="shared" si="11"/>
        <v>3</v>
      </c>
      <c r="I80" s="142">
        <f t="shared" si="12"/>
        <v>10</v>
      </c>
      <c r="J80" s="143">
        <f t="shared" si="15"/>
        <v>6.5</v>
      </c>
      <c r="K80" s="144" t="str">
        <f t="shared" si="16"/>
        <v>Đạt</v>
      </c>
      <c r="L80" s="144" t="str">
        <f t="shared" si="17"/>
        <v>Trung bình</v>
      </c>
      <c r="M80" s="145"/>
      <c r="N80" s="145"/>
      <c r="O80" s="177" t="e">
        <f t="shared" si="13"/>
        <v>#N/A</v>
      </c>
      <c r="P80" s="177" t="e">
        <f t="shared" si="14"/>
        <v>#N/A</v>
      </c>
    </row>
    <row r="81" spans="1:16" s="3" customFormat="1" ht="22.5" hidden="1" customHeight="1">
      <c r="A81" s="141">
        <v>72</v>
      </c>
      <c r="B81" s="92" t="s">
        <v>354</v>
      </c>
      <c r="C81" s="93" t="s">
        <v>355</v>
      </c>
      <c r="D81" s="94" t="s">
        <v>356</v>
      </c>
      <c r="E81" s="95">
        <v>35226</v>
      </c>
      <c r="F81" s="84" t="s">
        <v>54</v>
      </c>
      <c r="G81" s="135" t="s">
        <v>204</v>
      </c>
      <c r="H81" s="142">
        <f t="shared" si="11"/>
        <v>5</v>
      </c>
      <c r="I81" s="142">
        <f t="shared" si="12"/>
        <v>6.5</v>
      </c>
      <c r="J81" s="143">
        <f t="shared" si="15"/>
        <v>5.75</v>
      </c>
      <c r="K81" s="144" t="str">
        <f t="shared" si="16"/>
        <v>Đạt</v>
      </c>
      <c r="L81" s="144" t="str">
        <f t="shared" si="17"/>
        <v>Trung bình</v>
      </c>
      <c r="M81" s="145"/>
      <c r="N81" s="145"/>
      <c r="O81" s="177" t="e">
        <f t="shared" si="13"/>
        <v>#N/A</v>
      </c>
      <c r="P81" s="177" t="e">
        <f t="shared" si="14"/>
        <v>#N/A</v>
      </c>
    </row>
    <row r="82" spans="1:16" s="3" customFormat="1" ht="22.5" hidden="1" customHeight="1">
      <c r="A82" s="141">
        <v>73</v>
      </c>
      <c r="B82" s="92" t="s">
        <v>357</v>
      </c>
      <c r="C82" s="93" t="s">
        <v>76</v>
      </c>
      <c r="D82" s="94" t="s">
        <v>358</v>
      </c>
      <c r="E82" s="95">
        <v>35205</v>
      </c>
      <c r="F82" s="84" t="s">
        <v>45</v>
      </c>
      <c r="G82" s="135" t="s">
        <v>208</v>
      </c>
      <c r="H82" s="142">
        <f t="shared" si="11"/>
        <v>5</v>
      </c>
      <c r="I82" s="142">
        <f t="shared" si="12"/>
        <v>6.5</v>
      </c>
      <c r="J82" s="143">
        <f t="shared" si="15"/>
        <v>5.75</v>
      </c>
      <c r="K82" s="144" t="str">
        <f t="shared" si="16"/>
        <v>Đạt</v>
      </c>
      <c r="L82" s="144" t="str">
        <f t="shared" si="17"/>
        <v>Trung bình</v>
      </c>
      <c r="M82" s="145">
        <v>5</v>
      </c>
      <c r="N82" s="145"/>
      <c r="O82" s="177">
        <f t="shared" si="13"/>
        <v>5</v>
      </c>
      <c r="P82" s="177" t="str">
        <f t="shared" si="14"/>
        <v>-</v>
      </c>
    </row>
    <row r="83" spans="1:16" s="3" customFormat="1" ht="22.5" hidden="1" customHeight="1">
      <c r="A83" s="141">
        <v>74</v>
      </c>
      <c r="B83" s="92" t="s">
        <v>362</v>
      </c>
      <c r="C83" s="93" t="s">
        <v>363</v>
      </c>
      <c r="D83" s="94" t="s">
        <v>364</v>
      </c>
      <c r="E83" s="95">
        <v>35242</v>
      </c>
      <c r="F83" s="84" t="s">
        <v>58</v>
      </c>
      <c r="G83" s="135" t="s">
        <v>221</v>
      </c>
      <c r="H83" s="142">
        <f t="shared" si="11"/>
        <v>6</v>
      </c>
      <c r="I83" s="142">
        <f t="shared" si="12"/>
        <v>4.5</v>
      </c>
      <c r="J83" s="143">
        <f t="shared" si="15"/>
        <v>5.25</v>
      </c>
      <c r="K83" s="144" t="str">
        <f t="shared" si="16"/>
        <v>Đạt</v>
      </c>
      <c r="L83" s="144" t="str">
        <f t="shared" si="17"/>
        <v>Trung bình</v>
      </c>
      <c r="M83" s="145">
        <v>6</v>
      </c>
      <c r="N83" s="145"/>
      <c r="O83" s="177">
        <f t="shared" si="13"/>
        <v>6</v>
      </c>
      <c r="P83" s="177" t="str">
        <f t="shared" si="14"/>
        <v>-</v>
      </c>
    </row>
    <row r="84" spans="1:16" s="3" customFormat="1" ht="22.5" hidden="1" customHeight="1">
      <c r="A84" s="141">
        <v>75</v>
      </c>
      <c r="B84" s="92" t="s">
        <v>366</v>
      </c>
      <c r="C84" s="93" t="s">
        <v>80</v>
      </c>
      <c r="D84" s="94" t="s">
        <v>365</v>
      </c>
      <c r="E84" s="95">
        <v>34748</v>
      </c>
      <c r="F84" s="84" t="s">
        <v>47</v>
      </c>
      <c r="G84" s="135" t="s">
        <v>204</v>
      </c>
      <c r="H84" s="142">
        <f t="shared" si="11"/>
        <v>5.5</v>
      </c>
      <c r="I84" s="142">
        <f t="shared" si="12"/>
        <v>7.5</v>
      </c>
      <c r="J84" s="143">
        <f t="shared" si="15"/>
        <v>6.5</v>
      </c>
      <c r="K84" s="144" t="str">
        <f t="shared" si="16"/>
        <v>Đạt</v>
      </c>
      <c r="L84" s="144" t="str">
        <f t="shared" si="17"/>
        <v>Trung bình</v>
      </c>
      <c r="M84" s="145">
        <v>5.5</v>
      </c>
      <c r="N84" s="145"/>
      <c r="O84" s="177">
        <f t="shared" si="13"/>
        <v>5.5</v>
      </c>
      <c r="P84" s="177" t="str">
        <f t="shared" si="14"/>
        <v>-</v>
      </c>
    </row>
    <row r="85" spans="1:16" s="3" customFormat="1" ht="22.5" hidden="1" customHeight="1">
      <c r="A85" s="141">
        <v>76</v>
      </c>
      <c r="B85" s="92" t="s">
        <v>367</v>
      </c>
      <c r="C85" s="93" t="s">
        <v>59</v>
      </c>
      <c r="D85" s="94" t="s">
        <v>365</v>
      </c>
      <c r="E85" s="95">
        <v>34970</v>
      </c>
      <c r="F85" s="84" t="s">
        <v>45</v>
      </c>
      <c r="G85" s="135" t="s">
        <v>236</v>
      </c>
      <c r="H85" s="142">
        <f t="shared" si="11"/>
        <v>5.5</v>
      </c>
      <c r="I85" s="142">
        <f t="shared" si="12"/>
        <v>2.5</v>
      </c>
      <c r="J85" s="143">
        <f t="shared" si="15"/>
        <v>4</v>
      </c>
      <c r="K85" s="144" t="str">
        <f t="shared" si="16"/>
        <v>Không đạt</v>
      </c>
      <c r="L85" s="144" t="str">
        <f t="shared" si="17"/>
        <v xml:space="preserve"> </v>
      </c>
      <c r="M85" s="145">
        <v>5.5</v>
      </c>
      <c r="N85" s="145"/>
      <c r="O85" s="177">
        <f t="shared" si="13"/>
        <v>5.5</v>
      </c>
      <c r="P85" s="177" t="str">
        <f t="shared" si="14"/>
        <v>-</v>
      </c>
    </row>
    <row r="86" spans="1:16" s="3" customFormat="1" ht="22.5" hidden="1" customHeight="1">
      <c r="A86" s="141">
        <v>77</v>
      </c>
      <c r="B86" s="92" t="s">
        <v>369</v>
      </c>
      <c r="C86" s="93" t="s">
        <v>370</v>
      </c>
      <c r="D86" s="94" t="s">
        <v>368</v>
      </c>
      <c r="E86" s="95">
        <v>34972</v>
      </c>
      <c r="F86" s="84" t="s">
        <v>54</v>
      </c>
      <c r="G86" s="135" t="s">
        <v>221</v>
      </c>
      <c r="H86" s="142">
        <f t="shared" si="11"/>
        <v>4</v>
      </c>
      <c r="I86" s="142">
        <f t="shared" si="12"/>
        <v>8.5</v>
      </c>
      <c r="J86" s="143">
        <f t="shared" si="15"/>
        <v>6.25</v>
      </c>
      <c r="K86" s="144" t="str">
        <f t="shared" si="16"/>
        <v>Đạt</v>
      </c>
      <c r="L86" s="144" t="str">
        <f t="shared" si="17"/>
        <v>Trung bình</v>
      </c>
      <c r="M86" s="145"/>
      <c r="N86" s="145"/>
      <c r="O86" s="177" t="e">
        <f t="shared" si="13"/>
        <v>#N/A</v>
      </c>
      <c r="P86" s="177" t="e">
        <f t="shared" si="14"/>
        <v>#N/A</v>
      </c>
    </row>
    <row r="87" spans="1:16" s="3" customFormat="1" ht="22.5" hidden="1" customHeight="1">
      <c r="A87" s="141">
        <v>78</v>
      </c>
      <c r="B87" s="92" t="s">
        <v>371</v>
      </c>
      <c r="C87" s="93" t="s">
        <v>372</v>
      </c>
      <c r="D87" s="94" t="s">
        <v>368</v>
      </c>
      <c r="E87" s="95">
        <v>35091</v>
      </c>
      <c r="F87" s="84" t="s">
        <v>167</v>
      </c>
      <c r="G87" s="135" t="s">
        <v>203</v>
      </c>
      <c r="H87" s="142">
        <f t="shared" si="11"/>
        <v>6.5</v>
      </c>
      <c r="I87" s="142">
        <f t="shared" si="12"/>
        <v>5</v>
      </c>
      <c r="J87" s="143">
        <f t="shared" si="15"/>
        <v>5.75</v>
      </c>
      <c r="K87" s="144" t="str">
        <f t="shared" si="16"/>
        <v>Đạt</v>
      </c>
      <c r="L87" s="144" t="str">
        <f t="shared" si="17"/>
        <v>Trung bình</v>
      </c>
      <c r="M87" s="145"/>
      <c r="N87" s="145"/>
      <c r="O87" s="177" t="e">
        <f t="shared" si="13"/>
        <v>#N/A</v>
      </c>
      <c r="P87" s="177" t="e">
        <f t="shared" si="14"/>
        <v>#N/A</v>
      </c>
    </row>
    <row r="88" spans="1:16" s="3" customFormat="1" ht="22.5" hidden="1" customHeight="1">
      <c r="A88" s="141">
        <v>79</v>
      </c>
      <c r="B88" s="92" t="s">
        <v>373</v>
      </c>
      <c r="C88" s="93" t="s">
        <v>374</v>
      </c>
      <c r="D88" s="94" t="s">
        <v>375</v>
      </c>
      <c r="E88" s="95">
        <v>35120</v>
      </c>
      <c r="F88" s="84" t="s">
        <v>44</v>
      </c>
      <c r="G88" s="135" t="s">
        <v>221</v>
      </c>
      <c r="H88" s="142">
        <f t="shared" si="11"/>
        <v>6</v>
      </c>
      <c r="I88" s="142">
        <f t="shared" si="12"/>
        <v>5</v>
      </c>
      <c r="J88" s="143">
        <f t="shared" si="15"/>
        <v>5.5</v>
      </c>
      <c r="K88" s="144" t="str">
        <f t="shared" si="16"/>
        <v>Đạt</v>
      </c>
      <c r="L88" s="144" t="str">
        <f t="shared" si="17"/>
        <v>Trung bình</v>
      </c>
      <c r="M88" s="145">
        <v>6</v>
      </c>
      <c r="N88" s="145"/>
      <c r="O88" s="177">
        <f t="shared" si="13"/>
        <v>6</v>
      </c>
      <c r="P88" s="177" t="str">
        <f t="shared" si="14"/>
        <v>-</v>
      </c>
    </row>
    <row r="89" spans="1:16" s="3" customFormat="1" ht="22.5" hidden="1" customHeight="1">
      <c r="A89" s="141">
        <v>80</v>
      </c>
      <c r="B89" s="92" t="s">
        <v>376</v>
      </c>
      <c r="C89" s="93" t="s">
        <v>46</v>
      </c>
      <c r="D89" s="94" t="s">
        <v>55</v>
      </c>
      <c r="E89" s="95">
        <v>35073</v>
      </c>
      <c r="F89" s="84" t="s">
        <v>44</v>
      </c>
      <c r="G89" s="135" t="s">
        <v>221</v>
      </c>
      <c r="H89" s="142">
        <f t="shared" si="11"/>
        <v>5.5</v>
      </c>
      <c r="I89" s="142">
        <f t="shared" si="12"/>
        <v>5</v>
      </c>
      <c r="J89" s="143">
        <f t="shared" si="15"/>
        <v>5.25</v>
      </c>
      <c r="K89" s="144" t="str">
        <f t="shared" si="16"/>
        <v>Đạt</v>
      </c>
      <c r="L89" s="144" t="str">
        <f t="shared" si="17"/>
        <v>Trung bình</v>
      </c>
      <c r="M89" s="145"/>
      <c r="N89" s="145"/>
      <c r="O89" s="177" t="e">
        <f t="shared" si="13"/>
        <v>#N/A</v>
      </c>
      <c r="P89" s="177" t="e">
        <f t="shared" si="14"/>
        <v>#N/A</v>
      </c>
    </row>
    <row r="90" spans="1:16" s="3" customFormat="1" ht="22.5" hidden="1" customHeight="1">
      <c r="A90" s="141">
        <v>81</v>
      </c>
      <c r="B90" s="92" t="s">
        <v>377</v>
      </c>
      <c r="C90" s="93" t="s">
        <v>251</v>
      </c>
      <c r="D90" s="94" t="s">
        <v>55</v>
      </c>
      <c r="E90" s="95">
        <v>35292</v>
      </c>
      <c r="F90" s="84" t="s">
        <v>45</v>
      </c>
      <c r="G90" s="135" t="s">
        <v>227</v>
      </c>
      <c r="H90" s="142">
        <f t="shared" si="11"/>
        <v>5</v>
      </c>
      <c r="I90" s="142">
        <f t="shared" si="12"/>
        <v>3</v>
      </c>
      <c r="J90" s="143">
        <f t="shared" si="15"/>
        <v>4</v>
      </c>
      <c r="K90" s="144" t="str">
        <f t="shared" si="16"/>
        <v>Không đạt</v>
      </c>
      <c r="L90" s="144" t="str">
        <f t="shared" si="17"/>
        <v xml:space="preserve"> </v>
      </c>
      <c r="M90" s="145">
        <v>5</v>
      </c>
      <c r="N90" s="145"/>
      <c r="O90" s="177">
        <f t="shared" si="13"/>
        <v>5</v>
      </c>
      <c r="P90" s="177" t="str">
        <f t="shared" si="14"/>
        <v>-</v>
      </c>
    </row>
    <row r="91" spans="1:16" s="3" customFormat="1" ht="22.5" hidden="1" customHeight="1">
      <c r="A91" s="141">
        <v>82</v>
      </c>
      <c r="B91" s="92" t="s">
        <v>378</v>
      </c>
      <c r="C91" s="93" t="s">
        <v>379</v>
      </c>
      <c r="D91" s="94" t="s">
        <v>56</v>
      </c>
      <c r="E91" s="95">
        <v>35326</v>
      </c>
      <c r="F91" s="84" t="s">
        <v>207</v>
      </c>
      <c r="G91" s="135" t="s">
        <v>227</v>
      </c>
      <c r="H91" s="142">
        <f t="shared" si="11"/>
        <v>5</v>
      </c>
      <c r="I91" s="142">
        <f t="shared" si="12"/>
        <v>5.5</v>
      </c>
      <c r="J91" s="143">
        <f t="shared" si="15"/>
        <v>5.25</v>
      </c>
      <c r="K91" s="144" t="str">
        <f t="shared" si="16"/>
        <v>Đạt</v>
      </c>
      <c r="L91" s="144" t="str">
        <f t="shared" si="17"/>
        <v>Trung bình</v>
      </c>
      <c r="M91" s="145"/>
      <c r="N91" s="145">
        <v>5.5</v>
      </c>
      <c r="O91" s="177" t="str">
        <f t="shared" si="13"/>
        <v>-</v>
      </c>
      <c r="P91" s="177">
        <f t="shared" si="14"/>
        <v>5.5</v>
      </c>
    </row>
    <row r="92" spans="1:16" s="3" customFormat="1" ht="22.5" hidden="1" customHeight="1">
      <c r="A92" s="141">
        <v>83</v>
      </c>
      <c r="B92" s="92" t="s">
        <v>380</v>
      </c>
      <c r="C92" s="93" t="s">
        <v>381</v>
      </c>
      <c r="D92" s="94" t="s">
        <v>56</v>
      </c>
      <c r="E92" s="95">
        <v>34944</v>
      </c>
      <c r="F92" s="84" t="s">
        <v>47</v>
      </c>
      <c r="G92" s="135" t="s">
        <v>209</v>
      </c>
      <c r="H92" s="142">
        <f t="shared" si="11"/>
        <v>5</v>
      </c>
      <c r="I92" s="142">
        <f t="shared" si="12"/>
        <v>8.5</v>
      </c>
      <c r="J92" s="143">
        <f t="shared" si="15"/>
        <v>6.75</v>
      </c>
      <c r="K92" s="144" t="str">
        <f t="shared" si="16"/>
        <v>Đạt</v>
      </c>
      <c r="L92" s="144" t="str">
        <f t="shared" si="17"/>
        <v>Trung bình</v>
      </c>
      <c r="M92" s="145">
        <v>5</v>
      </c>
      <c r="N92" s="145"/>
      <c r="O92" s="177">
        <f t="shared" si="13"/>
        <v>5</v>
      </c>
      <c r="P92" s="177" t="str">
        <f t="shared" si="14"/>
        <v>-</v>
      </c>
    </row>
    <row r="93" spans="1:16" s="3" customFormat="1" ht="22.5" hidden="1" customHeight="1">
      <c r="A93" s="141">
        <v>84</v>
      </c>
      <c r="B93" s="92" t="s">
        <v>382</v>
      </c>
      <c r="C93" s="93" t="s">
        <v>64</v>
      </c>
      <c r="D93" s="94" t="s">
        <v>57</v>
      </c>
      <c r="E93" s="95">
        <v>34944</v>
      </c>
      <c r="F93" s="84" t="s">
        <v>45</v>
      </c>
      <c r="G93" s="135" t="s">
        <v>221</v>
      </c>
      <c r="H93" s="142">
        <f t="shared" si="11"/>
        <v>4.5</v>
      </c>
      <c r="I93" s="142">
        <f t="shared" si="12"/>
        <v>4</v>
      </c>
      <c r="J93" s="143">
        <f t="shared" si="15"/>
        <v>4.25</v>
      </c>
      <c r="K93" s="144" t="str">
        <f t="shared" si="16"/>
        <v>Không đạt</v>
      </c>
      <c r="L93" s="144" t="str">
        <f t="shared" si="17"/>
        <v xml:space="preserve"> </v>
      </c>
      <c r="M93" s="145"/>
      <c r="N93" s="145"/>
      <c r="O93" s="177" t="e">
        <f t="shared" si="13"/>
        <v>#N/A</v>
      </c>
      <c r="P93" s="177" t="e">
        <f t="shared" si="14"/>
        <v>#N/A</v>
      </c>
    </row>
    <row r="94" spans="1:16" s="3" customFormat="1" ht="22.5" hidden="1" customHeight="1">
      <c r="A94" s="141">
        <v>85</v>
      </c>
      <c r="B94" s="92" t="s">
        <v>383</v>
      </c>
      <c r="C94" s="93" t="s">
        <v>384</v>
      </c>
      <c r="D94" s="94" t="s">
        <v>57</v>
      </c>
      <c r="E94" s="95">
        <v>35375</v>
      </c>
      <c r="F94" s="84" t="s">
        <v>45</v>
      </c>
      <c r="G94" s="135" t="s">
        <v>227</v>
      </c>
      <c r="H94" s="142">
        <f t="shared" si="11"/>
        <v>7</v>
      </c>
      <c r="I94" s="142">
        <f t="shared" si="12"/>
        <v>6</v>
      </c>
      <c r="J94" s="143">
        <f t="shared" si="15"/>
        <v>6.5</v>
      </c>
      <c r="K94" s="144" t="str">
        <f t="shared" si="16"/>
        <v>Đạt</v>
      </c>
      <c r="L94" s="144" t="str">
        <f t="shared" si="17"/>
        <v>Trung bình</v>
      </c>
      <c r="M94" s="145"/>
      <c r="N94" s="145"/>
      <c r="O94" s="177" t="e">
        <f t="shared" si="13"/>
        <v>#N/A</v>
      </c>
      <c r="P94" s="177" t="e">
        <f t="shared" si="14"/>
        <v>#N/A</v>
      </c>
    </row>
    <row r="95" spans="1:16" s="3" customFormat="1" ht="22.5" hidden="1" customHeight="1">
      <c r="A95" s="141">
        <v>86</v>
      </c>
      <c r="B95" s="92" t="s">
        <v>385</v>
      </c>
      <c r="C95" s="93" t="s">
        <v>386</v>
      </c>
      <c r="D95" s="94" t="s">
        <v>57</v>
      </c>
      <c r="E95" s="95">
        <v>34262</v>
      </c>
      <c r="F95" s="84" t="s">
        <v>45</v>
      </c>
      <c r="G95" s="135" t="s">
        <v>205</v>
      </c>
      <c r="H95" s="142">
        <f t="shared" si="11"/>
        <v>4.5</v>
      </c>
      <c r="I95" s="142">
        <f t="shared" si="12"/>
        <v>5</v>
      </c>
      <c r="J95" s="143">
        <f t="shared" si="15"/>
        <v>4.75</v>
      </c>
      <c r="K95" s="144" t="str">
        <f t="shared" si="16"/>
        <v>Không đạt</v>
      </c>
      <c r="L95" s="144" t="str">
        <f t="shared" si="17"/>
        <v xml:space="preserve"> </v>
      </c>
      <c r="M95" s="145"/>
      <c r="N95" s="145"/>
      <c r="O95" s="177" t="e">
        <f t="shared" si="13"/>
        <v>#N/A</v>
      </c>
      <c r="P95" s="177" t="e">
        <f t="shared" si="14"/>
        <v>#N/A</v>
      </c>
    </row>
    <row r="96" spans="1:16" s="3" customFormat="1" ht="22.5" hidden="1" customHeight="1">
      <c r="A96" s="141">
        <v>87</v>
      </c>
      <c r="B96" s="92" t="s">
        <v>387</v>
      </c>
      <c r="C96" s="93" t="s">
        <v>388</v>
      </c>
      <c r="D96" s="94" t="s">
        <v>389</v>
      </c>
      <c r="E96" s="95">
        <v>34862</v>
      </c>
      <c r="F96" s="84" t="s">
        <v>21</v>
      </c>
      <c r="G96" s="135" t="s">
        <v>208</v>
      </c>
      <c r="H96" s="142">
        <f t="shared" si="11"/>
        <v>5</v>
      </c>
      <c r="I96" s="142">
        <f t="shared" si="12"/>
        <v>6</v>
      </c>
      <c r="J96" s="143">
        <f t="shared" si="15"/>
        <v>5.5</v>
      </c>
      <c r="K96" s="144" t="str">
        <f t="shared" si="16"/>
        <v>Đạt</v>
      </c>
      <c r="L96" s="144" t="str">
        <f t="shared" si="17"/>
        <v>Trung bình</v>
      </c>
      <c r="M96" s="145">
        <v>5</v>
      </c>
      <c r="N96" s="145"/>
      <c r="O96" s="177">
        <f t="shared" si="13"/>
        <v>5</v>
      </c>
      <c r="P96" s="177" t="str">
        <f t="shared" si="14"/>
        <v>-</v>
      </c>
    </row>
    <row r="97" spans="1:16" s="3" customFormat="1" ht="22.5" hidden="1" customHeight="1">
      <c r="A97" s="141">
        <v>88</v>
      </c>
      <c r="B97" s="92" t="s">
        <v>390</v>
      </c>
      <c r="C97" s="93" t="s">
        <v>352</v>
      </c>
      <c r="D97" s="94" t="s">
        <v>391</v>
      </c>
      <c r="E97" s="95">
        <v>35280</v>
      </c>
      <c r="F97" s="84" t="s">
        <v>47</v>
      </c>
      <c r="G97" s="135" t="s">
        <v>205</v>
      </c>
      <c r="H97" s="142">
        <f t="shared" si="11"/>
        <v>5.5</v>
      </c>
      <c r="I97" s="142">
        <f t="shared" si="12"/>
        <v>9.5</v>
      </c>
      <c r="J97" s="143">
        <f t="shared" si="15"/>
        <v>7.5</v>
      </c>
      <c r="K97" s="144" t="str">
        <f t="shared" si="16"/>
        <v>Đạt</v>
      </c>
      <c r="L97" s="144" t="str">
        <f t="shared" si="17"/>
        <v>Trung bình</v>
      </c>
      <c r="M97" s="145">
        <v>5.5</v>
      </c>
      <c r="N97" s="145"/>
      <c r="O97" s="177">
        <f t="shared" si="13"/>
        <v>5.5</v>
      </c>
      <c r="P97" s="177" t="str">
        <f t="shared" si="14"/>
        <v>-</v>
      </c>
    </row>
    <row r="98" spans="1:16" s="3" customFormat="1" ht="22.5" hidden="1" customHeight="1">
      <c r="A98" s="141">
        <v>89</v>
      </c>
      <c r="B98" s="92" t="s">
        <v>575</v>
      </c>
      <c r="C98" s="93" t="s">
        <v>576</v>
      </c>
      <c r="D98" s="94" t="s">
        <v>577</v>
      </c>
      <c r="E98" s="178" t="s">
        <v>578</v>
      </c>
      <c r="F98" s="43" t="s">
        <v>54</v>
      </c>
      <c r="G98" s="96" t="s">
        <v>137</v>
      </c>
      <c r="H98" s="142">
        <f t="shared" si="11"/>
        <v>5</v>
      </c>
      <c r="I98" s="142">
        <f t="shared" si="12"/>
        <v>5.5</v>
      </c>
      <c r="J98" s="143">
        <f t="shared" si="15"/>
        <v>5.25</v>
      </c>
      <c r="K98" s="144" t="str">
        <f t="shared" si="16"/>
        <v>Đạt</v>
      </c>
      <c r="L98" s="144" t="str">
        <f t="shared" si="17"/>
        <v>Trung bình</v>
      </c>
      <c r="M98" s="145"/>
      <c r="N98" s="145"/>
      <c r="O98" s="177" t="e">
        <f t="shared" si="13"/>
        <v>#N/A</v>
      </c>
      <c r="P98" s="177" t="e">
        <f t="shared" si="14"/>
        <v>#N/A</v>
      </c>
    </row>
    <row r="99" spans="1:16" s="3" customFormat="1" ht="22.5" hidden="1" customHeight="1">
      <c r="A99" s="141">
        <v>90</v>
      </c>
      <c r="B99" s="92" t="s">
        <v>392</v>
      </c>
      <c r="C99" s="93" t="s">
        <v>393</v>
      </c>
      <c r="D99" s="94" t="s">
        <v>394</v>
      </c>
      <c r="E99" s="95">
        <v>35100</v>
      </c>
      <c r="F99" s="84" t="s">
        <v>45</v>
      </c>
      <c r="G99" s="135" t="s">
        <v>203</v>
      </c>
      <c r="H99" s="142">
        <f t="shared" si="11"/>
        <v>6</v>
      </c>
      <c r="I99" s="142">
        <f t="shared" si="12"/>
        <v>8</v>
      </c>
      <c r="J99" s="143">
        <f t="shared" si="15"/>
        <v>7</v>
      </c>
      <c r="K99" s="144" t="str">
        <f t="shared" si="16"/>
        <v>Đạt</v>
      </c>
      <c r="L99" s="144" t="str">
        <f t="shared" si="17"/>
        <v>Khá</v>
      </c>
      <c r="M99" s="145"/>
      <c r="N99" s="145"/>
      <c r="O99" s="177" t="e">
        <f t="shared" si="13"/>
        <v>#N/A</v>
      </c>
      <c r="P99" s="177" t="e">
        <f t="shared" si="14"/>
        <v>#N/A</v>
      </c>
    </row>
    <row r="100" spans="1:16" s="3" customFormat="1" ht="22.5" hidden="1" customHeight="1">
      <c r="A100" s="141">
        <v>91</v>
      </c>
      <c r="B100" s="92" t="s">
        <v>395</v>
      </c>
      <c r="C100" s="93" t="s">
        <v>396</v>
      </c>
      <c r="D100" s="94" t="s">
        <v>397</v>
      </c>
      <c r="E100" s="95">
        <v>35409</v>
      </c>
      <c r="F100" s="84" t="s">
        <v>54</v>
      </c>
      <c r="G100" s="135" t="s">
        <v>221</v>
      </c>
      <c r="H100" s="142">
        <f t="shared" si="11"/>
        <v>5.5</v>
      </c>
      <c r="I100" s="142">
        <f t="shared" si="12"/>
        <v>6</v>
      </c>
      <c r="J100" s="143">
        <f t="shared" si="15"/>
        <v>5.75</v>
      </c>
      <c r="K100" s="144" t="str">
        <f t="shared" si="16"/>
        <v>Đạt</v>
      </c>
      <c r="L100" s="144" t="str">
        <f t="shared" si="17"/>
        <v>Trung bình</v>
      </c>
      <c r="M100" s="145">
        <v>5.5</v>
      </c>
      <c r="N100" s="145"/>
      <c r="O100" s="177">
        <f t="shared" si="13"/>
        <v>5.5</v>
      </c>
      <c r="P100" s="177" t="str">
        <f t="shared" si="14"/>
        <v>-</v>
      </c>
    </row>
    <row r="101" spans="1:16" s="3" customFormat="1" ht="22.5" hidden="1" customHeight="1">
      <c r="A101" s="141">
        <v>92</v>
      </c>
      <c r="B101" s="92" t="s">
        <v>398</v>
      </c>
      <c r="C101" s="93" t="s">
        <v>399</v>
      </c>
      <c r="D101" s="94" t="s">
        <v>400</v>
      </c>
      <c r="E101" s="95">
        <v>35215</v>
      </c>
      <c r="F101" s="84" t="s">
        <v>207</v>
      </c>
      <c r="G101" s="135" t="s">
        <v>221</v>
      </c>
      <c r="H101" s="142">
        <f t="shared" si="11"/>
        <v>5.5</v>
      </c>
      <c r="I101" s="142">
        <f t="shared" si="12"/>
        <v>3</v>
      </c>
      <c r="J101" s="143">
        <f t="shared" si="15"/>
        <v>4.25</v>
      </c>
      <c r="K101" s="144" t="str">
        <f t="shared" si="16"/>
        <v>Không đạt</v>
      </c>
      <c r="L101" s="144" t="str">
        <f t="shared" si="17"/>
        <v xml:space="preserve"> </v>
      </c>
      <c r="M101" s="145"/>
      <c r="N101" s="145"/>
      <c r="O101" s="177" t="e">
        <f t="shared" si="13"/>
        <v>#N/A</v>
      </c>
      <c r="P101" s="177" t="e">
        <f t="shared" si="14"/>
        <v>#N/A</v>
      </c>
    </row>
    <row r="102" spans="1:16" s="3" customFormat="1" ht="22.5" hidden="1" customHeight="1">
      <c r="A102" s="141">
        <v>93</v>
      </c>
      <c r="B102" s="92" t="s">
        <v>401</v>
      </c>
      <c r="C102" s="93" t="s">
        <v>265</v>
      </c>
      <c r="D102" s="94" t="s">
        <v>402</v>
      </c>
      <c r="E102" s="95">
        <v>35218</v>
      </c>
      <c r="F102" s="84" t="s">
        <v>54</v>
      </c>
      <c r="G102" s="135" t="s">
        <v>236</v>
      </c>
      <c r="H102" s="142">
        <f t="shared" si="11"/>
        <v>5.5</v>
      </c>
      <c r="I102" s="142">
        <f t="shared" si="12"/>
        <v>3.5</v>
      </c>
      <c r="J102" s="143">
        <f t="shared" si="15"/>
        <v>4.5</v>
      </c>
      <c r="K102" s="144" t="str">
        <f t="shared" si="16"/>
        <v>Không đạt</v>
      </c>
      <c r="L102" s="144" t="str">
        <f t="shared" si="17"/>
        <v xml:space="preserve"> </v>
      </c>
      <c r="M102" s="145"/>
      <c r="N102" s="145"/>
      <c r="O102" s="177" t="e">
        <f t="shared" si="13"/>
        <v>#N/A</v>
      </c>
      <c r="P102" s="177" t="e">
        <f t="shared" si="14"/>
        <v>#N/A</v>
      </c>
    </row>
    <row r="103" spans="1:16" s="3" customFormat="1" ht="22.5" hidden="1" customHeight="1">
      <c r="A103" s="141">
        <v>94</v>
      </c>
      <c r="B103" s="92" t="s">
        <v>403</v>
      </c>
      <c r="C103" s="93" t="s">
        <v>404</v>
      </c>
      <c r="D103" s="94" t="s">
        <v>405</v>
      </c>
      <c r="E103" s="95">
        <v>34804</v>
      </c>
      <c r="F103" s="84" t="s">
        <v>54</v>
      </c>
      <c r="G103" s="135" t="s">
        <v>221</v>
      </c>
      <c r="H103" s="142">
        <f t="shared" si="11"/>
        <v>4.5</v>
      </c>
      <c r="I103" s="142">
        <f t="shared" si="12"/>
        <v>6.5</v>
      </c>
      <c r="J103" s="143">
        <f t="shared" si="15"/>
        <v>5.5</v>
      </c>
      <c r="K103" s="144" t="str">
        <f t="shared" si="16"/>
        <v>Đạt</v>
      </c>
      <c r="L103" s="144" t="str">
        <f t="shared" si="17"/>
        <v>Trung bình</v>
      </c>
      <c r="M103" s="145"/>
      <c r="N103" s="145"/>
      <c r="O103" s="177" t="e">
        <f t="shared" si="13"/>
        <v>#N/A</v>
      </c>
      <c r="P103" s="177" t="e">
        <f t="shared" si="14"/>
        <v>#N/A</v>
      </c>
    </row>
    <row r="104" spans="1:16" s="3" customFormat="1" ht="22.5" hidden="1" customHeight="1">
      <c r="A104" s="141">
        <v>95</v>
      </c>
      <c r="B104" s="92" t="s">
        <v>406</v>
      </c>
      <c r="C104" s="93" t="s">
        <v>233</v>
      </c>
      <c r="D104" s="94" t="s">
        <v>407</v>
      </c>
      <c r="E104" s="95">
        <v>34846</v>
      </c>
      <c r="F104" s="84" t="s">
        <v>47</v>
      </c>
      <c r="G104" s="135" t="s">
        <v>221</v>
      </c>
      <c r="H104" s="142">
        <f t="shared" si="11"/>
        <v>5.5</v>
      </c>
      <c r="I104" s="142">
        <f t="shared" si="12"/>
        <v>6.5</v>
      </c>
      <c r="J104" s="143">
        <f t="shared" si="15"/>
        <v>6</v>
      </c>
      <c r="K104" s="144" t="str">
        <f t="shared" si="16"/>
        <v>Đạt</v>
      </c>
      <c r="L104" s="144" t="str">
        <f t="shared" si="17"/>
        <v>Trung bình</v>
      </c>
      <c r="M104" s="145"/>
      <c r="N104" s="145"/>
      <c r="O104" s="177" t="e">
        <f t="shared" si="13"/>
        <v>#N/A</v>
      </c>
      <c r="P104" s="177" t="e">
        <f t="shared" si="14"/>
        <v>#N/A</v>
      </c>
    </row>
    <row r="105" spans="1:16" s="3" customFormat="1" ht="22.5" hidden="1" customHeight="1">
      <c r="A105" s="141">
        <v>96</v>
      </c>
      <c r="B105" s="92" t="s">
        <v>408</v>
      </c>
      <c r="C105" s="93" t="s">
        <v>235</v>
      </c>
      <c r="D105" s="94" t="s">
        <v>53</v>
      </c>
      <c r="E105" s="95">
        <v>34974</v>
      </c>
      <c r="F105" s="84" t="s">
        <v>44</v>
      </c>
      <c r="G105" s="135" t="s">
        <v>139</v>
      </c>
      <c r="H105" s="142">
        <f t="shared" si="11"/>
        <v>6.5</v>
      </c>
      <c r="I105" s="142">
        <f t="shared" si="12"/>
        <v>5</v>
      </c>
      <c r="J105" s="143">
        <f t="shared" si="15"/>
        <v>5.75</v>
      </c>
      <c r="K105" s="144" t="str">
        <f t="shared" si="16"/>
        <v>Đạt</v>
      </c>
      <c r="L105" s="144" t="str">
        <f t="shared" si="17"/>
        <v>Trung bình</v>
      </c>
      <c r="M105" s="145"/>
      <c r="N105" s="145"/>
      <c r="O105" s="177" t="e">
        <f t="shared" si="13"/>
        <v>#N/A</v>
      </c>
      <c r="P105" s="177" t="e">
        <f t="shared" si="14"/>
        <v>#N/A</v>
      </c>
    </row>
    <row r="106" spans="1:16" s="3" customFormat="1" ht="22.5" hidden="1" customHeight="1">
      <c r="A106" s="141">
        <v>97</v>
      </c>
      <c r="B106" s="92" t="s">
        <v>409</v>
      </c>
      <c r="C106" s="93" t="s">
        <v>410</v>
      </c>
      <c r="D106" s="94" t="s">
        <v>53</v>
      </c>
      <c r="E106" s="95">
        <v>35180</v>
      </c>
      <c r="F106" s="84" t="s">
        <v>47</v>
      </c>
      <c r="G106" s="135" t="s">
        <v>227</v>
      </c>
      <c r="H106" s="142">
        <f t="shared" ref="H106:H125" si="18">IF(M106&gt;0,M106,VLOOKUP(B106,LT,8,0))</f>
        <v>2</v>
      </c>
      <c r="I106" s="142">
        <f t="shared" ref="I106:I125" si="19">IF(N106&gt;0,N106,VLOOKUP(B106,thuchanh,8,0))</f>
        <v>3</v>
      </c>
      <c r="J106" s="143">
        <f t="shared" si="15"/>
        <v>2.5</v>
      </c>
      <c r="K106" s="144" t="str">
        <f t="shared" si="16"/>
        <v>Không đạt</v>
      </c>
      <c r="L106" s="144" t="str">
        <f t="shared" si="17"/>
        <v xml:space="preserve"> </v>
      </c>
      <c r="M106" s="145"/>
      <c r="N106" s="145"/>
      <c r="O106" s="177" t="e">
        <f t="shared" ref="O106:O125" si="20">VLOOKUP(B106,baoluu,7,0)</f>
        <v>#N/A</v>
      </c>
      <c r="P106" s="177" t="e">
        <f t="shared" ref="P106:P125" si="21">VLOOKUP(B106,baoluu,8,0)</f>
        <v>#N/A</v>
      </c>
    </row>
    <row r="107" spans="1:16" s="3" customFormat="1" ht="22.5" hidden="1" customHeight="1">
      <c r="A107" s="141">
        <v>98</v>
      </c>
      <c r="B107" s="92" t="s">
        <v>186</v>
      </c>
      <c r="C107" s="69" t="s">
        <v>187</v>
      </c>
      <c r="D107" s="70" t="s">
        <v>53</v>
      </c>
      <c r="E107" s="67">
        <v>35227</v>
      </c>
      <c r="F107" s="43" t="s">
        <v>19</v>
      </c>
      <c r="G107" s="134" t="s">
        <v>156</v>
      </c>
      <c r="H107" s="142">
        <f t="shared" si="18"/>
        <v>5</v>
      </c>
      <c r="I107" s="142">
        <f t="shared" si="19"/>
        <v>6</v>
      </c>
      <c r="J107" s="143">
        <f t="shared" si="15"/>
        <v>5.5</v>
      </c>
      <c r="K107" s="144" t="str">
        <f t="shared" si="16"/>
        <v>Đạt</v>
      </c>
      <c r="L107" s="144" t="str">
        <f t="shared" si="17"/>
        <v>Trung bình</v>
      </c>
      <c r="M107" s="145">
        <v>5</v>
      </c>
      <c r="N107" s="145"/>
      <c r="O107" s="177">
        <f t="shared" si="20"/>
        <v>5</v>
      </c>
      <c r="P107" s="177" t="str">
        <f t="shared" si="21"/>
        <v>-</v>
      </c>
    </row>
    <row r="108" spans="1:16" s="3" customFormat="1" ht="22.5" hidden="1" customHeight="1">
      <c r="A108" s="141">
        <v>99</v>
      </c>
      <c r="B108" s="92" t="s">
        <v>411</v>
      </c>
      <c r="C108" s="93" t="s">
        <v>412</v>
      </c>
      <c r="D108" s="94" t="s">
        <v>53</v>
      </c>
      <c r="E108" s="95">
        <v>35175</v>
      </c>
      <c r="F108" s="84" t="s">
        <v>21</v>
      </c>
      <c r="G108" s="135" t="s">
        <v>208</v>
      </c>
      <c r="H108" s="142">
        <f t="shared" si="18"/>
        <v>5</v>
      </c>
      <c r="I108" s="142">
        <f t="shared" si="19"/>
        <v>8.5</v>
      </c>
      <c r="J108" s="143">
        <f t="shared" si="15"/>
        <v>6.75</v>
      </c>
      <c r="K108" s="144" t="str">
        <f t="shared" si="16"/>
        <v>Đạt</v>
      </c>
      <c r="L108" s="144" t="str">
        <f t="shared" si="17"/>
        <v>Trung bình</v>
      </c>
      <c r="M108" s="145">
        <v>5</v>
      </c>
      <c r="N108" s="145"/>
      <c r="O108" s="177">
        <f t="shared" si="20"/>
        <v>5</v>
      </c>
      <c r="P108" s="177" t="str">
        <f t="shared" si="21"/>
        <v>-</v>
      </c>
    </row>
    <row r="109" spans="1:16" s="3" customFormat="1" ht="22.5" hidden="1" customHeight="1">
      <c r="A109" s="141">
        <v>100</v>
      </c>
      <c r="B109" s="92" t="s">
        <v>413</v>
      </c>
      <c r="C109" s="93" t="s">
        <v>414</v>
      </c>
      <c r="D109" s="94" t="s">
        <v>53</v>
      </c>
      <c r="E109" s="95">
        <v>35242</v>
      </c>
      <c r="F109" s="84" t="s">
        <v>47</v>
      </c>
      <c r="G109" s="135" t="s">
        <v>240</v>
      </c>
      <c r="H109" s="142">
        <f t="shared" si="18"/>
        <v>5</v>
      </c>
      <c r="I109" s="142">
        <f t="shared" si="19"/>
        <v>6</v>
      </c>
      <c r="J109" s="143">
        <f t="shared" si="15"/>
        <v>5.5</v>
      </c>
      <c r="K109" s="144" t="str">
        <f t="shared" si="16"/>
        <v>Đạt</v>
      </c>
      <c r="L109" s="144" t="str">
        <f t="shared" si="17"/>
        <v>Trung bình</v>
      </c>
      <c r="M109" s="145">
        <v>5</v>
      </c>
      <c r="N109" s="145"/>
      <c r="O109" s="177">
        <f t="shared" si="20"/>
        <v>5</v>
      </c>
      <c r="P109" s="177" t="str">
        <f t="shared" si="21"/>
        <v>-</v>
      </c>
    </row>
    <row r="110" spans="1:16" s="3" customFormat="1" ht="22.5" hidden="1" customHeight="1">
      <c r="A110" s="141">
        <v>101</v>
      </c>
      <c r="B110" s="92" t="s">
        <v>415</v>
      </c>
      <c r="C110" s="93" t="s">
        <v>223</v>
      </c>
      <c r="D110" s="94" t="s">
        <v>416</v>
      </c>
      <c r="E110" s="95">
        <v>35317</v>
      </c>
      <c r="F110" s="84" t="s">
        <v>44</v>
      </c>
      <c r="G110" s="135" t="s">
        <v>204</v>
      </c>
      <c r="H110" s="142">
        <f t="shared" si="18"/>
        <v>4</v>
      </c>
      <c r="I110" s="142">
        <f t="shared" si="19"/>
        <v>9</v>
      </c>
      <c r="J110" s="143">
        <f t="shared" si="15"/>
        <v>6.5</v>
      </c>
      <c r="K110" s="144" t="str">
        <f t="shared" si="16"/>
        <v>Đạt</v>
      </c>
      <c r="L110" s="144" t="str">
        <f t="shared" si="17"/>
        <v>Trung bình</v>
      </c>
      <c r="M110" s="145"/>
      <c r="N110" s="145"/>
      <c r="O110" s="177" t="e">
        <f t="shared" si="20"/>
        <v>#N/A</v>
      </c>
      <c r="P110" s="177" t="e">
        <f t="shared" si="21"/>
        <v>#N/A</v>
      </c>
    </row>
    <row r="111" spans="1:16" s="3" customFormat="1" ht="22.5" hidden="1" customHeight="1">
      <c r="A111" s="141">
        <v>102</v>
      </c>
      <c r="B111" s="92" t="s">
        <v>417</v>
      </c>
      <c r="C111" s="93" t="s">
        <v>418</v>
      </c>
      <c r="D111" s="94" t="s">
        <v>419</v>
      </c>
      <c r="E111" s="95">
        <v>34758</v>
      </c>
      <c r="F111" s="84" t="s">
        <v>47</v>
      </c>
      <c r="G111" s="135" t="s">
        <v>205</v>
      </c>
      <c r="H111" s="142">
        <f t="shared" si="18"/>
        <v>4</v>
      </c>
      <c r="I111" s="142">
        <f t="shared" si="19"/>
        <v>6</v>
      </c>
      <c r="J111" s="143">
        <f t="shared" si="15"/>
        <v>5</v>
      </c>
      <c r="K111" s="144" t="str">
        <f t="shared" si="16"/>
        <v>Đạt</v>
      </c>
      <c r="L111" s="144" t="str">
        <f t="shared" si="17"/>
        <v>Trung bình</v>
      </c>
      <c r="M111" s="145"/>
      <c r="N111" s="145"/>
      <c r="O111" s="177" t="e">
        <f t="shared" si="20"/>
        <v>#N/A</v>
      </c>
      <c r="P111" s="177" t="e">
        <f t="shared" si="21"/>
        <v>#N/A</v>
      </c>
    </row>
    <row r="112" spans="1:16" s="3" customFormat="1" ht="22.5" hidden="1" customHeight="1">
      <c r="A112" s="141">
        <v>103</v>
      </c>
      <c r="B112" s="92" t="s">
        <v>420</v>
      </c>
      <c r="C112" s="93" t="s">
        <v>287</v>
      </c>
      <c r="D112" s="94" t="s">
        <v>421</v>
      </c>
      <c r="E112" s="95">
        <v>34778</v>
      </c>
      <c r="F112" s="84" t="s">
        <v>47</v>
      </c>
      <c r="G112" s="135" t="s">
        <v>204</v>
      </c>
      <c r="H112" s="142">
        <f t="shared" si="18"/>
        <v>5</v>
      </c>
      <c r="I112" s="142">
        <f t="shared" si="19"/>
        <v>4.5</v>
      </c>
      <c r="J112" s="143">
        <f t="shared" si="15"/>
        <v>4.75</v>
      </c>
      <c r="K112" s="144" t="str">
        <f t="shared" si="16"/>
        <v>Không đạt</v>
      </c>
      <c r="L112" s="144" t="str">
        <f t="shared" si="17"/>
        <v xml:space="preserve"> </v>
      </c>
      <c r="M112" s="145">
        <v>5</v>
      </c>
      <c r="N112" s="145"/>
      <c r="O112" s="177">
        <f t="shared" si="20"/>
        <v>5</v>
      </c>
      <c r="P112" s="177" t="str">
        <f t="shared" si="21"/>
        <v>-</v>
      </c>
    </row>
    <row r="113" spans="1:16" s="3" customFormat="1" ht="22.5" hidden="1" customHeight="1">
      <c r="A113" s="141">
        <v>104</v>
      </c>
      <c r="B113" s="92" t="s">
        <v>422</v>
      </c>
      <c r="C113" s="93" t="s">
        <v>284</v>
      </c>
      <c r="D113" s="94" t="s">
        <v>423</v>
      </c>
      <c r="E113" s="95">
        <v>35119</v>
      </c>
      <c r="F113" s="84" t="s">
        <v>54</v>
      </c>
      <c r="G113" s="135" t="s">
        <v>204</v>
      </c>
      <c r="H113" s="142">
        <f t="shared" si="18"/>
        <v>7</v>
      </c>
      <c r="I113" s="142">
        <f t="shared" si="19"/>
        <v>3.5</v>
      </c>
      <c r="J113" s="143">
        <f t="shared" si="15"/>
        <v>5.25</v>
      </c>
      <c r="K113" s="144" t="str">
        <f t="shared" si="16"/>
        <v>Đạt</v>
      </c>
      <c r="L113" s="144" t="str">
        <f t="shared" si="17"/>
        <v>Trung bình</v>
      </c>
      <c r="M113" s="145">
        <v>7</v>
      </c>
      <c r="N113" s="145"/>
      <c r="O113" s="177">
        <f t="shared" si="20"/>
        <v>7</v>
      </c>
      <c r="P113" s="177" t="str">
        <f t="shared" si="21"/>
        <v>-</v>
      </c>
    </row>
    <row r="114" spans="1:16" s="3" customFormat="1" ht="22.5" hidden="1" customHeight="1">
      <c r="A114" s="141">
        <v>105</v>
      </c>
      <c r="B114" s="92" t="s">
        <v>549</v>
      </c>
      <c r="C114" s="69" t="s">
        <v>251</v>
      </c>
      <c r="D114" s="70" t="s">
        <v>550</v>
      </c>
      <c r="E114" s="97" t="s">
        <v>551</v>
      </c>
      <c r="F114" s="43" t="s">
        <v>78</v>
      </c>
      <c r="G114" s="134" t="s">
        <v>137</v>
      </c>
      <c r="H114" s="142">
        <f t="shared" si="18"/>
        <v>5</v>
      </c>
      <c r="I114" s="142">
        <f t="shared" si="19"/>
        <v>4</v>
      </c>
      <c r="J114" s="143">
        <f t="shared" si="15"/>
        <v>4.5</v>
      </c>
      <c r="K114" s="144" t="str">
        <f t="shared" si="16"/>
        <v>Không đạt</v>
      </c>
      <c r="L114" s="144" t="str">
        <f t="shared" si="17"/>
        <v xml:space="preserve"> </v>
      </c>
      <c r="M114" s="145">
        <v>5</v>
      </c>
      <c r="N114" s="145"/>
      <c r="O114" s="177">
        <f t="shared" si="20"/>
        <v>5</v>
      </c>
      <c r="P114" s="177" t="str">
        <f t="shared" si="21"/>
        <v>-</v>
      </c>
    </row>
    <row r="115" spans="1:16" s="3" customFormat="1" ht="22.5" hidden="1" customHeight="1">
      <c r="A115" s="141">
        <v>106</v>
      </c>
      <c r="B115" s="92" t="s">
        <v>424</v>
      </c>
      <c r="C115" s="93" t="s">
        <v>425</v>
      </c>
      <c r="D115" s="94" t="s">
        <v>70</v>
      </c>
      <c r="E115" s="95">
        <v>35416</v>
      </c>
      <c r="F115" s="84" t="s">
        <v>47</v>
      </c>
      <c r="G115" s="135" t="s">
        <v>236</v>
      </c>
      <c r="H115" s="142">
        <f t="shared" si="18"/>
        <v>7</v>
      </c>
      <c r="I115" s="142">
        <f t="shared" si="19"/>
        <v>9</v>
      </c>
      <c r="J115" s="143">
        <f t="shared" si="15"/>
        <v>8</v>
      </c>
      <c r="K115" s="144" t="str">
        <f t="shared" si="16"/>
        <v>Đạt</v>
      </c>
      <c r="L115" s="144" t="str">
        <f t="shared" si="17"/>
        <v>Giỏi</v>
      </c>
      <c r="M115" s="145">
        <v>7</v>
      </c>
      <c r="N115" s="145"/>
      <c r="O115" s="177">
        <f t="shared" si="20"/>
        <v>7</v>
      </c>
      <c r="P115" s="177" t="str">
        <f t="shared" si="21"/>
        <v>-</v>
      </c>
    </row>
    <row r="116" spans="1:16" s="3" customFormat="1" ht="22.5" hidden="1" customHeight="1">
      <c r="A116" s="141">
        <v>107</v>
      </c>
      <c r="B116" s="92" t="s">
        <v>188</v>
      </c>
      <c r="C116" s="69" t="s">
        <v>189</v>
      </c>
      <c r="D116" s="70" t="s">
        <v>70</v>
      </c>
      <c r="E116" s="67">
        <v>35227</v>
      </c>
      <c r="F116" s="43" t="s">
        <v>19</v>
      </c>
      <c r="G116" s="134" t="s">
        <v>156</v>
      </c>
      <c r="H116" s="142">
        <f t="shared" si="18"/>
        <v>3.5</v>
      </c>
      <c r="I116" s="142">
        <f t="shared" si="19"/>
        <v>5</v>
      </c>
      <c r="J116" s="143">
        <f t="shared" si="15"/>
        <v>4.25</v>
      </c>
      <c r="K116" s="144" t="str">
        <f t="shared" si="16"/>
        <v>Không đạt</v>
      </c>
      <c r="L116" s="144" t="str">
        <f t="shared" si="17"/>
        <v xml:space="preserve"> </v>
      </c>
      <c r="M116" s="145"/>
      <c r="N116" s="145"/>
      <c r="O116" s="177" t="e">
        <f t="shared" si="20"/>
        <v>#N/A</v>
      </c>
      <c r="P116" s="177" t="e">
        <f t="shared" si="21"/>
        <v>#N/A</v>
      </c>
    </row>
    <row r="117" spans="1:16" s="3" customFormat="1" ht="22.5" hidden="1" customHeight="1">
      <c r="A117" s="141">
        <v>108</v>
      </c>
      <c r="B117" s="92" t="s">
        <v>426</v>
      </c>
      <c r="C117" s="93" t="s">
        <v>295</v>
      </c>
      <c r="D117" s="94" t="s">
        <v>87</v>
      </c>
      <c r="E117" s="95">
        <v>35103</v>
      </c>
      <c r="F117" s="84" t="s">
        <v>47</v>
      </c>
      <c r="G117" s="135" t="s">
        <v>208</v>
      </c>
      <c r="H117" s="142">
        <f t="shared" si="18"/>
        <v>5</v>
      </c>
      <c r="I117" s="142">
        <f t="shared" si="19"/>
        <v>6</v>
      </c>
      <c r="J117" s="143">
        <f t="shared" si="15"/>
        <v>5.5</v>
      </c>
      <c r="K117" s="144" t="str">
        <f t="shared" si="16"/>
        <v>Đạt</v>
      </c>
      <c r="L117" s="144" t="str">
        <f t="shared" si="17"/>
        <v>Trung bình</v>
      </c>
      <c r="M117" s="145">
        <v>5</v>
      </c>
      <c r="N117" s="145"/>
      <c r="O117" s="177">
        <f t="shared" si="20"/>
        <v>5</v>
      </c>
      <c r="P117" s="177" t="str">
        <f t="shared" si="21"/>
        <v>-</v>
      </c>
    </row>
    <row r="118" spans="1:16" s="3" customFormat="1" ht="22.5" hidden="1" customHeight="1">
      <c r="A118" s="141">
        <v>109</v>
      </c>
      <c r="B118" s="92" t="s">
        <v>190</v>
      </c>
      <c r="C118" s="69" t="s">
        <v>51</v>
      </c>
      <c r="D118" s="70" t="s">
        <v>87</v>
      </c>
      <c r="E118" s="67">
        <v>34342</v>
      </c>
      <c r="F118" s="43" t="s">
        <v>77</v>
      </c>
      <c r="G118" s="134" t="s">
        <v>157</v>
      </c>
      <c r="H118" s="142">
        <f t="shared" si="18"/>
        <v>6.5</v>
      </c>
      <c r="I118" s="142">
        <f t="shared" si="19"/>
        <v>5</v>
      </c>
      <c r="J118" s="143">
        <f t="shared" si="15"/>
        <v>5.75</v>
      </c>
      <c r="K118" s="144" t="str">
        <f t="shared" si="16"/>
        <v>Đạt</v>
      </c>
      <c r="L118" s="144" t="str">
        <f t="shared" si="17"/>
        <v>Trung bình</v>
      </c>
      <c r="M118" s="145"/>
      <c r="N118" s="145">
        <v>5</v>
      </c>
      <c r="O118" s="177" t="e">
        <f t="shared" si="20"/>
        <v>#N/A</v>
      </c>
      <c r="P118" s="177" t="e">
        <f t="shared" si="21"/>
        <v>#N/A</v>
      </c>
    </row>
    <row r="119" spans="1:16" s="3" customFormat="1" ht="22.5" hidden="1" customHeight="1">
      <c r="A119" s="141">
        <v>110</v>
      </c>
      <c r="B119" s="92" t="s">
        <v>427</v>
      </c>
      <c r="C119" s="93" t="s">
        <v>153</v>
      </c>
      <c r="D119" s="94" t="s">
        <v>87</v>
      </c>
      <c r="E119" s="95">
        <v>34958</v>
      </c>
      <c r="F119" s="84" t="s">
        <v>19</v>
      </c>
      <c r="G119" s="135" t="s">
        <v>204</v>
      </c>
      <c r="H119" s="142">
        <f t="shared" si="18"/>
        <v>5</v>
      </c>
      <c r="I119" s="142">
        <f t="shared" si="19"/>
        <v>7</v>
      </c>
      <c r="J119" s="143">
        <f t="shared" si="15"/>
        <v>6</v>
      </c>
      <c r="K119" s="144" t="str">
        <f t="shared" si="16"/>
        <v>Đạt</v>
      </c>
      <c r="L119" s="144" t="str">
        <f t="shared" si="17"/>
        <v>Trung bình</v>
      </c>
      <c r="M119" s="145">
        <v>5</v>
      </c>
      <c r="N119" s="145"/>
      <c r="O119" s="177">
        <f t="shared" si="20"/>
        <v>5</v>
      </c>
      <c r="P119" s="177" t="str">
        <f t="shared" si="21"/>
        <v>-</v>
      </c>
    </row>
    <row r="120" spans="1:16" s="3" customFormat="1" ht="22.5" hidden="1" customHeight="1">
      <c r="A120" s="141">
        <v>111</v>
      </c>
      <c r="B120" s="92" t="s">
        <v>428</v>
      </c>
      <c r="C120" s="93" t="s">
        <v>48</v>
      </c>
      <c r="D120" s="94" t="s">
        <v>12</v>
      </c>
      <c r="E120" s="95">
        <v>35134</v>
      </c>
      <c r="F120" s="84" t="s">
        <v>45</v>
      </c>
      <c r="G120" s="135" t="s">
        <v>204</v>
      </c>
      <c r="H120" s="142">
        <f t="shared" si="18"/>
        <v>2.5</v>
      </c>
      <c r="I120" s="142">
        <f t="shared" si="19"/>
        <v>2.5</v>
      </c>
      <c r="J120" s="143">
        <f t="shared" si="15"/>
        <v>2.5</v>
      </c>
      <c r="K120" s="144" t="str">
        <f t="shared" si="16"/>
        <v>Không đạt</v>
      </c>
      <c r="L120" s="144" t="str">
        <f t="shared" si="17"/>
        <v xml:space="preserve"> </v>
      </c>
      <c r="M120" s="145"/>
      <c r="N120" s="145"/>
      <c r="O120" s="177" t="e">
        <f t="shared" si="20"/>
        <v>#N/A</v>
      </c>
      <c r="P120" s="177" t="e">
        <f t="shared" si="21"/>
        <v>#N/A</v>
      </c>
    </row>
    <row r="121" spans="1:16" s="3" customFormat="1" ht="22.5" hidden="1" customHeight="1">
      <c r="A121" s="141">
        <v>112</v>
      </c>
      <c r="B121" s="92" t="s">
        <v>429</v>
      </c>
      <c r="C121" s="93" t="s">
        <v>430</v>
      </c>
      <c r="D121" s="94" t="s">
        <v>12</v>
      </c>
      <c r="E121" s="95">
        <v>34750</v>
      </c>
      <c r="F121" s="84" t="s">
        <v>47</v>
      </c>
      <c r="G121" s="135" t="s">
        <v>227</v>
      </c>
      <c r="H121" s="142">
        <f t="shared" si="18"/>
        <v>4.5</v>
      </c>
      <c r="I121" s="142">
        <f t="shared" si="19"/>
        <v>8.5</v>
      </c>
      <c r="J121" s="143">
        <f t="shared" si="15"/>
        <v>6.5</v>
      </c>
      <c r="K121" s="144" t="str">
        <f t="shared" si="16"/>
        <v>Đạt</v>
      </c>
      <c r="L121" s="144" t="str">
        <f t="shared" si="17"/>
        <v>Trung bình</v>
      </c>
      <c r="M121" s="145"/>
      <c r="N121" s="145"/>
      <c r="O121" s="177" t="e">
        <f t="shared" si="20"/>
        <v>#N/A</v>
      </c>
      <c r="P121" s="177" t="e">
        <f t="shared" si="21"/>
        <v>#N/A</v>
      </c>
    </row>
    <row r="122" spans="1:16" s="3" customFormat="1" ht="22.5" hidden="1" customHeight="1">
      <c r="A122" s="141">
        <v>113</v>
      </c>
      <c r="B122" s="92" t="s">
        <v>431</v>
      </c>
      <c r="C122" s="93" t="s">
        <v>432</v>
      </c>
      <c r="D122" s="94" t="s">
        <v>12</v>
      </c>
      <c r="E122" s="95">
        <v>35328</v>
      </c>
      <c r="F122" s="84" t="s">
        <v>45</v>
      </c>
      <c r="G122" s="135" t="s">
        <v>203</v>
      </c>
      <c r="H122" s="142">
        <f t="shared" si="18"/>
        <v>4.5</v>
      </c>
      <c r="I122" s="142">
        <f t="shared" si="19"/>
        <v>4</v>
      </c>
      <c r="J122" s="143">
        <f t="shared" si="15"/>
        <v>4.25</v>
      </c>
      <c r="K122" s="144" t="str">
        <f t="shared" si="16"/>
        <v>Không đạt</v>
      </c>
      <c r="L122" s="144" t="str">
        <f t="shared" si="17"/>
        <v xml:space="preserve"> </v>
      </c>
      <c r="M122" s="145"/>
      <c r="N122" s="145"/>
      <c r="O122" s="177" t="e">
        <f t="shared" si="20"/>
        <v>#N/A</v>
      </c>
      <c r="P122" s="177" t="e">
        <f t="shared" si="21"/>
        <v>#N/A</v>
      </c>
    </row>
    <row r="123" spans="1:16" s="3" customFormat="1" ht="22.5" hidden="1" customHeight="1">
      <c r="A123" s="141">
        <v>114</v>
      </c>
      <c r="B123" s="92" t="s">
        <v>191</v>
      </c>
      <c r="C123" s="93" t="s">
        <v>192</v>
      </c>
      <c r="D123" s="94" t="s">
        <v>71</v>
      </c>
      <c r="E123" s="95">
        <v>35115</v>
      </c>
      <c r="F123" s="84" t="s">
        <v>44</v>
      </c>
      <c r="G123" s="135" t="s">
        <v>156</v>
      </c>
      <c r="H123" s="142">
        <f t="shared" si="18"/>
        <v>8</v>
      </c>
      <c r="I123" s="142">
        <f t="shared" si="19"/>
        <v>3</v>
      </c>
      <c r="J123" s="143">
        <f t="shared" si="15"/>
        <v>5.5</v>
      </c>
      <c r="K123" s="144" t="str">
        <f t="shared" si="16"/>
        <v>Đạt</v>
      </c>
      <c r="L123" s="144" t="str">
        <f t="shared" si="17"/>
        <v>Trung bình</v>
      </c>
      <c r="M123" s="145">
        <v>8</v>
      </c>
      <c r="N123" s="145"/>
      <c r="O123" s="177">
        <f t="shared" si="20"/>
        <v>8</v>
      </c>
      <c r="P123" s="177" t="str">
        <f t="shared" si="21"/>
        <v>-</v>
      </c>
    </row>
    <row r="124" spans="1:16" s="3" customFormat="1" ht="22.5" hidden="1" customHeight="1">
      <c r="A124" s="141">
        <v>115</v>
      </c>
      <c r="B124" s="92" t="s">
        <v>433</v>
      </c>
      <c r="C124" s="93" t="s">
        <v>51</v>
      </c>
      <c r="D124" s="94" t="s">
        <v>434</v>
      </c>
      <c r="E124" s="95">
        <v>34703</v>
      </c>
      <c r="F124" s="84" t="s">
        <v>54</v>
      </c>
      <c r="G124" s="135" t="s">
        <v>221</v>
      </c>
      <c r="H124" s="142">
        <f t="shared" si="18"/>
        <v>5.5</v>
      </c>
      <c r="I124" s="142">
        <f t="shared" si="19"/>
        <v>3</v>
      </c>
      <c r="J124" s="143">
        <f t="shared" si="15"/>
        <v>4.25</v>
      </c>
      <c r="K124" s="144" t="str">
        <f t="shared" si="16"/>
        <v>Không đạt</v>
      </c>
      <c r="L124" s="144" t="str">
        <f t="shared" si="17"/>
        <v xml:space="preserve"> </v>
      </c>
      <c r="M124" s="145">
        <v>5.5</v>
      </c>
      <c r="N124" s="145"/>
      <c r="O124" s="177">
        <f t="shared" si="20"/>
        <v>5.5</v>
      </c>
      <c r="P124" s="177" t="str">
        <f t="shared" si="21"/>
        <v>-</v>
      </c>
    </row>
    <row r="125" spans="1:16" s="3" customFormat="1" ht="22.5" hidden="1" customHeight="1">
      <c r="A125" s="146">
        <v>116</v>
      </c>
      <c r="B125" s="98" t="s">
        <v>193</v>
      </c>
      <c r="C125" s="87" t="s">
        <v>15</v>
      </c>
      <c r="D125" s="71" t="s">
        <v>72</v>
      </c>
      <c r="E125" s="152" t="s">
        <v>194</v>
      </c>
      <c r="F125" s="45" t="s">
        <v>44</v>
      </c>
      <c r="G125" s="136" t="s">
        <v>142</v>
      </c>
      <c r="H125" s="147">
        <f t="shared" si="18"/>
        <v>5.5</v>
      </c>
      <c r="I125" s="147">
        <f t="shared" si="19"/>
        <v>2.5</v>
      </c>
      <c r="J125" s="148">
        <f t="shared" si="15"/>
        <v>4</v>
      </c>
      <c r="K125" s="149" t="str">
        <f t="shared" si="16"/>
        <v>Không đạt</v>
      </c>
      <c r="L125" s="149" t="str">
        <f t="shared" si="17"/>
        <v xml:space="preserve"> </v>
      </c>
      <c r="M125" s="150">
        <v>5.5</v>
      </c>
      <c r="N125" s="150"/>
      <c r="O125" s="177">
        <f t="shared" si="20"/>
        <v>5.5</v>
      </c>
      <c r="P125" s="177" t="str">
        <f t="shared" si="21"/>
        <v>-</v>
      </c>
    </row>
    <row r="126" spans="1:16" s="14" customFormat="1" ht="25.5" hidden="1" customHeight="1">
      <c r="B126" s="5"/>
      <c r="C126" s="5" t="s">
        <v>29</v>
      </c>
      <c r="D126" s="192">
        <f>A125</f>
        <v>116</v>
      </c>
      <c r="E126" s="132"/>
      <c r="F126" s="49"/>
      <c r="G126" s="16"/>
      <c r="H126" s="16"/>
      <c r="O126" s="194"/>
      <c r="P126" s="194"/>
    </row>
    <row r="127" spans="1:16" s="14" customFormat="1" ht="18.75" hidden="1" customHeight="1">
      <c r="A127" s="5"/>
      <c r="B127" s="5"/>
      <c r="C127" s="18"/>
      <c r="D127" s="18"/>
      <c r="E127" s="131" t="s">
        <v>30</v>
      </c>
      <c r="F127" s="49" t="s">
        <v>31</v>
      </c>
      <c r="G127" s="16"/>
      <c r="H127" s="16"/>
      <c r="N127" s="17"/>
      <c r="O127" s="194"/>
      <c r="P127" s="194"/>
    </row>
    <row r="128" spans="1:16" s="14" customFormat="1" ht="18.75" hidden="1" customHeight="1">
      <c r="A128" s="5"/>
      <c r="B128" s="5"/>
      <c r="C128" s="231" t="s">
        <v>32</v>
      </c>
      <c r="D128" s="231"/>
      <c r="E128" s="138">
        <f>COUNTIF($K$10:$K$125,"Đạt")</f>
        <v>74</v>
      </c>
      <c r="F128" s="19">
        <f>E128/$D$126*100%</f>
        <v>0.63793103448275867</v>
      </c>
      <c r="G128" s="16"/>
      <c r="H128" s="16"/>
      <c r="I128" s="20"/>
      <c r="N128" s="17"/>
      <c r="O128" s="194"/>
      <c r="P128" s="194"/>
    </row>
    <row r="129" spans="1:14" ht="18.75" hidden="1" customHeight="1">
      <c r="A129" s="21"/>
      <c r="B129" s="21"/>
      <c r="C129" s="231" t="s">
        <v>33</v>
      </c>
      <c r="D129" s="231"/>
      <c r="E129" s="175">
        <f>COUNTIF($L$10:$L$125,"Giỏi")</f>
        <v>1</v>
      </c>
      <c r="F129" s="176">
        <f>$E$129/$E$128*100%</f>
        <v>1.3513513513513514E-2</v>
      </c>
      <c r="G129" s="16"/>
      <c r="H129" s="16"/>
      <c r="I129" s="7"/>
      <c r="J129" s="5"/>
      <c r="L129" s="49"/>
      <c r="M129" s="5"/>
    </row>
    <row r="130" spans="1:14" ht="18.75" hidden="1" customHeight="1">
      <c r="A130" s="21"/>
      <c r="B130" s="21"/>
      <c r="C130" s="231" t="s">
        <v>34</v>
      </c>
      <c r="D130" s="231"/>
      <c r="E130" s="175">
        <f>COUNTIF($L$10:$L$125,"Khá")</f>
        <v>2</v>
      </c>
      <c r="F130" s="176">
        <f>E130/$E$128*100%</f>
        <v>2.7027027027027029E-2</v>
      </c>
      <c r="G130" s="16"/>
      <c r="H130" s="16"/>
      <c r="I130" s="7"/>
      <c r="J130" s="5"/>
      <c r="L130" s="49"/>
      <c r="M130" s="5"/>
    </row>
    <row r="131" spans="1:14" ht="18.75" hidden="1" customHeight="1">
      <c r="A131" s="21"/>
      <c r="B131" s="21"/>
      <c r="C131" s="231" t="s">
        <v>35</v>
      </c>
      <c r="D131" s="231"/>
      <c r="E131" s="175">
        <f>COUNTIF($L$10:$L$125,"Trung bình")</f>
        <v>71</v>
      </c>
      <c r="F131" s="176">
        <f>E131/$E$128*100%</f>
        <v>0.95945945945945943</v>
      </c>
      <c r="G131" s="16"/>
      <c r="H131" s="140"/>
      <c r="I131" s="7"/>
      <c r="J131" s="5"/>
      <c r="L131" s="49"/>
      <c r="M131" s="5"/>
    </row>
    <row r="132" spans="1:14" ht="18.75" hidden="1" customHeight="1">
      <c r="A132" s="21"/>
      <c r="B132" s="21"/>
      <c r="C132" s="231" t="s">
        <v>36</v>
      </c>
      <c r="D132" s="231"/>
      <c r="E132" s="138">
        <f>COUNTIF($K$10:$K$125,"Không đạt")</f>
        <v>42</v>
      </c>
      <c r="F132" s="19">
        <f>E132/$D$126*100%</f>
        <v>0.36206896551724138</v>
      </c>
      <c r="G132" s="137"/>
      <c r="H132" s="16"/>
      <c r="I132" s="7"/>
      <c r="J132" s="5"/>
      <c r="K132" s="5"/>
      <c r="L132" s="5"/>
      <c r="M132" s="5"/>
    </row>
    <row r="133" spans="1:14" ht="6.75" customHeight="1">
      <c r="B133" s="14"/>
      <c r="C133" s="14"/>
      <c r="D133" s="14"/>
      <c r="E133" s="132"/>
      <c r="F133" s="118"/>
      <c r="G133" s="14"/>
      <c r="H133" s="14"/>
      <c r="I133" s="14"/>
      <c r="M133" s="16"/>
    </row>
    <row r="134" spans="1:14" ht="21" customHeight="1">
      <c r="G134" s="14"/>
      <c r="H134" s="14"/>
      <c r="I134" s="232" t="s">
        <v>199</v>
      </c>
      <c r="J134" s="232"/>
      <c r="K134" s="232"/>
      <c r="L134" s="232"/>
      <c r="M134" s="232"/>
      <c r="N134" s="232"/>
    </row>
    <row r="135" spans="1:14">
      <c r="B135" s="208" t="s">
        <v>11</v>
      </c>
      <c r="C135" s="208"/>
      <c r="G135" s="6"/>
      <c r="H135" s="6"/>
      <c r="I135" s="229" t="s">
        <v>131</v>
      </c>
      <c r="J135" s="229"/>
      <c r="K135" s="229"/>
      <c r="L135" s="229"/>
      <c r="M135" s="229"/>
      <c r="N135" s="229"/>
    </row>
    <row r="140" spans="1:14">
      <c r="B140" s="208" t="s">
        <v>565</v>
      </c>
      <c r="C140" s="208"/>
    </row>
  </sheetData>
  <autoFilter ref="A9:WUR132">
    <filterColumn colId="2" showButton="0"/>
    <filterColumn colId="6">
      <filters>
        <filter val="12M1"/>
      </filters>
    </filterColumn>
  </autoFilter>
  <sortState ref="B10:G125">
    <sortCondition ref="D10:D125"/>
    <sortCondition ref="C10:C125"/>
    <sortCondition ref="G10:G125"/>
  </sortState>
  <mergeCells count="28">
    <mergeCell ref="B140:C140"/>
    <mergeCell ref="A1:D1"/>
    <mergeCell ref="F1:N1"/>
    <mergeCell ref="A2:D2"/>
    <mergeCell ref="F2:N2"/>
    <mergeCell ref="A3:D3"/>
    <mergeCell ref="H3:M3"/>
    <mergeCell ref="A5:N5"/>
    <mergeCell ref="A6:N6"/>
    <mergeCell ref="A8:A9"/>
    <mergeCell ref="B8:B9"/>
    <mergeCell ref="E8:E9"/>
    <mergeCell ref="F8:F9"/>
    <mergeCell ref="G8:G9"/>
    <mergeCell ref="H8:I8"/>
    <mergeCell ref="J8:J9"/>
    <mergeCell ref="K8:K9"/>
    <mergeCell ref="L8:L9"/>
    <mergeCell ref="M8:N8"/>
    <mergeCell ref="C8:D9"/>
    <mergeCell ref="I134:N134"/>
    <mergeCell ref="I135:N135"/>
    <mergeCell ref="C132:D132"/>
    <mergeCell ref="B135:C135"/>
    <mergeCell ref="C128:D128"/>
    <mergeCell ref="C129:D129"/>
    <mergeCell ref="C131:D131"/>
    <mergeCell ref="C130:D130"/>
  </mergeCells>
  <printOptions horizontalCentered="1"/>
  <pageMargins left="0.7" right="0.4" top="0.41" bottom="0.4" header="0.5" footer="0.25"/>
  <pageSetup paperSize="9" orientation="landscape" horizontalDpi="300" verticalDpi="300" r:id="rId1"/>
  <headerFooter alignWithMargins="0">
    <oddFooter>&amp;C
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activeCell="F49" sqref="F49"/>
    </sheetView>
  </sheetViews>
  <sheetFormatPr defaultColWidth="9.140625" defaultRowHeight="15.75"/>
  <cols>
    <col min="1" max="1" width="4.5703125" style="32" customWidth="1"/>
    <col min="2" max="2" width="14.85546875" style="32" hidden="1" customWidth="1"/>
    <col min="3" max="3" width="19" style="32" customWidth="1"/>
    <col min="4" max="4" width="8.5703125" style="33" customWidth="1"/>
    <col min="5" max="5" width="10.28515625" style="34" customWidth="1"/>
    <col min="6" max="6" width="14.5703125" style="35" customWidth="1"/>
    <col min="7" max="7" width="8.42578125" style="36" customWidth="1"/>
    <col min="8" max="8" width="6.5703125" style="36" customWidth="1"/>
    <col min="9" max="9" width="6.28515625" style="89" customWidth="1"/>
    <col min="10" max="10" width="15.28515625" style="115" customWidth="1"/>
    <col min="11" max="16384" width="9.140625" style="32"/>
  </cols>
  <sheetData>
    <row r="1" spans="1:11" s="24" customFormat="1">
      <c r="A1" s="255" t="s">
        <v>23</v>
      </c>
      <c r="B1" s="255"/>
      <c r="C1" s="255"/>
      <c r="D1" s="255"/>
      <c r="E1" s="255"/>
      <c r="F1" s="254" t="s">
        <v>24</v>
      </c>
      <c r="G1" s="254"/>
      <c r="H1" s="254"/>
      <c r="I1" s="254"/>
      <c r="J1" s="254"/>
    </row>
    <row r="2" spans="1:11" s="24" customFormat="1">
      <c r="A2" s="254" t="s">
        <v>26</v>
      </c>
      <c r="B2" s="254"/>
      <c r="C2" s="254"/>
      <c r="D2" s="254"/>
      <c r="E2" s="254"/>
      <c r="F2" s="254" t="s">
        <v>27</v>
      </c>
      <c r="G2" s="254"/>
      <c r="H2" s="254"/>
      <c r="I2" s="254"/>
      <c r="J2" s="254"/>
    </row>
    <row r="3" spans="1:11" s="24" customFormat="1">
      <c r="A3" s="254" t="s">
        <v>37</v>
      </c>
      <c r="B3" s="254"/>
      <c r="C3" s="254"/>
      <c r="D3" s="254"/>
      <c r="E3" s="254"/>
      <c r="F3" s="26"/>
      <c r="G3" s="26"/>
      <c r="H3" s="26"/>
      <c r="I3" s="90"/>
    </row>
    <row r="4" spans="1:11" s="24" customFormat="1" ht="15.75" customHeight="1">
      <c r="C4" s="27"/>
      <c r="D4" s="27"/>
      <c r="E4" s="28"/>
      <c r="F4" s="26"/>
      <c r="G4" s="26"/>
      <c r="H4" s="26"/>
      <c r="I4" s="90"/>
    </row>
    <row r="5" spans="1:11" s="24" customFormat="1" ht="36.75" customHeight="1">
      <c r="A5" s="252" t="s">
        <v>201</v>
      </c>
      <c r="B5" s="253"/>
      <c r="C5" s="253"/>
      <c r="D5" s="253"/>
      <c r="E5" s="253"/>
      <c r="F5" s="253"/>
      <c r="G5" s="253"/>
      <c r="H5" s="253"/>
      <c r="I5" s="253"/>
      <c r="J5" s="253"/>
    </row>
    <row r="6" spans="1:11" s="24" customFormat="1" ht="21.75" customHeight="1">
      <c r="A6" s="238" t="s">
        <v>579</v>
      </c>
      <c r="B6" s="238"/>
      <c r="C6" s="238"/>
      <c r="D6" s="238"/>
      <c r="E6" s="238"/>
      <c r="F6" s="238"/>
      <c r="G6" s="238"/>
      <c r="H6" s="238"/>
      <c r="I6" s="238"/>
      <c r="J6" s="238"/>
    </row>
    <row r="7" spans="1:11" s="29" customFormat="1" ht="21.75" customHeight="1">
      <c r="A7" s="239" t="s">
        <v>38</v>
      </c>
      <c r="B7" s="239"/>
      <c r="C7" s="239"/>
      <c r="D7" s="239"/>
      <c r="E7" s="239"/>
      <c r="F7" s="239"/>
      <c r="G7" s="239"/>
      <c r="H7" s="239"/>
      <c r="I7" s="239"/>
      <c r="J7" s="239"/>
    </row>
    <row r="8" spans="1:11" s="29" customFormat="1" ht="12" customHeight="1">
      <c r="C8" s="30"/>
      <c r="D8" s="27"/>
      <c r="E8" s="28"/>
      <c r="F8" s="26"/>
      <c r="G8" s="31"/>
      <c r="H8" s="31"/>
      <c r="I8" s="90"/>
    </row>
    <row r="9" spans="1:11" s="29" customFormat="1" ht="21" customHeight="1">
      <c r="A9" s="240" t="s">
        <v>0</v>
      </c>
      <c r="B9" s="241" t="s">
        <v>39</v>
      </c>
      <c r="C9" s="243" t="s">
        <v>40</v>
      </c>
      <c r="D9" s="244"/>
      <c r="E9" s="247" t="s">
        <v>3</v>
      </c>
      <c r="F9" s="249" t="s">
        <v>4</v>
      </c>
      <c r="G9" s="241" t="s">
        <v>5</v>
      </c>
      <c r="H9" s="247" t="s">
        <v>41</v>
      </c>
      <c r="I9" s="236" t="s">
        <v>6</v>
      </c>
      <c r="J9" s="236"/>
    </row>
    <row r="10" spans="1:11" ht="31.5" customHeight="1">
      <c r="A10" s="240"/>
      <c r="B10" s="242"/>
      <c r="C10" s="245"/>
      <c r="D10" s="246"/>
      <c r="E10" s="248"/>
      <c r="F10" s="250"/>
      <c r="G10" s="242"/>
      <c r="H10" s="248"/>
      <c r="I10" s="172" t="s">
        <v>200</v>
      </c>
      <c r="J10" s="172" t="s">
        <v>43</v>
      </c>
    </row>
    <row r="11" spans="1:11" ht="22.5" customHeight="1">
      <c r="A11" s="46">
        <v>1</v>
      </c>
      <c r="B11" s="92" t="s">
        <v>210</v>
      </c>
      <c r="C11" s="93" t="s">
        <v>211</v>
      </c>
      <c r="D11" s="94" t="s">
        <v>212</v>
      </c>
      <c r="E11" s="95">
        <v>34700</v>
      </c>
      <c r="F11" s="84" t="s">
        <v>45</v>
      </c>
      <c r="G11" s="135" t="s">
        <v>208</v>
      </c>
      <c r="H11" s="43" t="s">
        <v>580</v>
      </c>
      <c r="I11" s="111">
        <v>4</v>
      </c>
      <c r="J11" s="112" t="str">
        <f t="shared" ref="J11:J22" si="0">VLOOKUP(I11,chu,2,0)</f>
        <v>Bốn điểm</v>
      </c>
    </row>
    <row r="12" spans="1:11" ht="22.5" customHeight="1">
      <c r="A12" s="162">
        <v>2</v>
      </c>
      <c r="B12" s="92" t="s">
        <v>220</v>
      </c>
      <c r="C12" s="93" t="s">
        <v>48</v>
      </c>
      <c r="D12" s="94" t="s">
        <v>161</v>
      </c>
      <c r="E12" s="95">
        <v>34802</v>
      </c>
      <c r="F12" s="84" t="s">
        <v>54</v>
      </c>
      <c r="G12" s="135" t="s">
        <v>209</v>
      </c>
      <c r="H12" s="43" t="s">
        <v>581</v>
      </c>
      <c r="I12" s="113">
        <v>0</v>
      </c>
      <c r="J12" s="114" t="str">
        <f t="shared" si="0"/>
        <v>Không điểm</v>
      </c>
      <c r="K12" s="32" t="s">
        <v>195</v>
      </c>
    </row>
    <row r="13" spans="1:11" ht="22.5" customHeight="1">
      <c r="A13" s="162">
        <v>3</v>
      </c>
      <c r="B13" s="92" t="s">
        <v>228</v>
      </c>
      <c r="C13" s="93" t="s">
        <v>48</v>
      </c>
      <c r="D13" s="94" t="s">
        <v>229</v>
      </c>
      <c r="E13" s="95">
        <v>35227</v>
      </c>
      <c r="F13" s="84" t="s">
        <v>45</v>
      </c>
      <c r="G13" s="135" t="s">
        <v>204</v>
      </c>
      <c r="H13" s="43" t="s">
        <v>582</v>
      </c>
      <c r="I13" s="113">
        <v>5.5</v>
      </c>
      <c r="J13" s="114" t="str">
        <f t="shared" si="0"/>
        <v>Năm điểm năm</v>
      </c>
    </row>
    <row r="14" spans="1:11" ht="22.5" customHeight="1">
      <c r="A14" s="162">
        <v>4</v>
      </c>
      <c r="B14" s="92" t="s">
        <v>230</v>
      </c>
      <c r="C14" s="93" t="s">
        <v>231</v>
      </c>
      <c r="D14" s="94" t="s">
        <v>229</v>
      </c>
      <c r="E14" s="95">
        <v>35370</v>
      </c>
      <c r="F14" s="84" t="s">
        <v>47</v>
      </c>
      <c r="G14" s="135" t="s">
        <v>208</v>
      </c>
      <c r="H14" s="43" t="s">
        <v>583</v>
      </c>
      <c r="I14" s="113">
        <v>6.5</v>
      </c>
      <c r="J14" s="114" t="str">
        <f t="shared" si="0"/>
        <v>Sáu điểm năm</v>
      </c>
    </row>
    <row r="15" spans="1:11" ht="22.5" customHeight="1">
      <c r="A15" s="162">
        <v>5</v>
      </c>
      <c r="B15" s="92" t="s">
        <v>232</v>
      </c>
      <c r="C15" s="93" t="s">
        <v>233</v>
      </c>
      <c r="D15" s="94" t="s">
        <v>234</v>
      </c>
      <c r="E15" s="95">
        <v>35226</v>
      </c>
      <c r="F15" s="84" t="s">
        <v>206</v>
      </c>
      <c r="G15" s="135" t="s">
        <v>204</v>
      </c>
      <c r="H15" s="43" t="s">
        <v>584</v>
      </c>
      <c r="I15" s="113">
        <v>5.5</v>
      </c>
      <c r="J15" s="114" t="str">
        <f t="shared" si="0"/>
        <v>Năm điểm năm</v>
      </c>
    </row>
    <row r="16" spans="1:11" ht="22.5" customHeight="1">
      <c r="A16" s="162">
        <v>6</v>
      </c>
      <c r="B16" s="92" t="s">
        <v>238</v>
      </c>
      <c r="C16" s="93" t="s">
        <v>239</v>
      </c>
      <c r="D16" s="94" t="s">
        <v>237</v>
      </c>
      <c r="E16" s="95">
        <v>34711</v>
      </c>
      <c r="F16" s="84" t="s">
        <v>167</v>
      </c>
      <c r="G16" s="135" t="s">
        <v>240</v>
      </c>
      <c r="H16" s="43" t="s">
        <v>585</v>
      </c>
      <c r="I16" s="113">
        <v>5.5</v>
      </c>
      <c r="J16" s="114" t="str">
        <f t="shared" si="0"/>
        <v>Năm điểm năm</v>
      </c>
    </row>
    <row r="17" spans="1:11" ht="22.5" customHeight="1">
      <c r="A17" s="162">
        <v>7</v>
      </c>
      <c r="B17" s="92" t="s">
        <v>571</v>
      </c>
      <c r="C17" s="93" t="s">
        <v>572</v>
      </c>
      <c r="D17" s="94" t="s">
        <v>573</v>
      </c>
      <c r="E17" s="178" t="s">
        <v>574</v>
      </c>
      <c r="F17" s="84" t="s">
        <v>167</v>
      </c>
      <c r="G17" s="96" t="s">
        <v>157</v>
      </c>
      <c r="H17" s="43" t="s">
        <v>586</v>
      </c>
      <c r="I17" s="113">
        <v>6</v>
      </c>
      <c r="J17" s="114" t="str">
        <f t="shared" si="0"/>
        <v>Sáu điểm</v>
      </c>
    </row>
    <row r="18" spans="1:11" ht="22.5" customHeight="1">
      <c r="A18" s="162">
        <v>8</v>
      </c>
      <c r="B18" s="92" t="s">
        <v>241</v>
      </c>
      <c r="C18" s="93" t="s">
        <v>48</v>
      </c>
      <c r="D18" s="94" t="s">
        <v>129</v>
      </c>
      <c r="E18" s="95">
        <v>35096</v>
      </c>
      <c r="F18" s="84" t="s">
        <v>45</v>
      </c>
      <c r="G18" s="135" t="s">
        <v>203</v>
      </c>
      <c r="H18" s="43" t="s">
        <v>587</v>
      </c>
      <c r="I18" s="113">
        <v>0</v>
      </c>
      <c r="J18" s="114" t="str">
        <f t="shared" si="0"/>
        <v>Không điểm</v>
      </c>
      <c r="K18" s="32" t="s">
        <v>195</v>
      </c>
    </row>
    <row r="19" spans="1:11" ht="22.5" customHeight="1">
      <c r="A19" s="162">
        <v>9</v>
      </c>
      <c r="B19" s="92" t="s">
        <v>255</v>
      </c>
      <c r="C19" s="69" t="s">
        <v>256</v>
      </c>
      <c r="D19" s="70" t="s">
        <v>257</v>
      </c>
      <c r="E19" s="97" t="s">
        <v>258</v>
      </c>
      <c r="F19" s="43" t="s">
        <v>45</v>
      </c>
      <c r="G19" s="134" t="s">
        <v>139</v>
      </c>
      <c r="H19" s="43" t="s">
        <v>588</v>
      </c>
      <c r="I19" s="113">
        <v>4</v>
      </c>
      <c r="J19" s="114" t="str">
        <f t="shared" si="0"/>
        <v>Bốn điểm</v>
      </c>
    </row>
    <row r="20" spans="1:11" ht="22.5" customHeight="1">
      <c r="A20" s="162">
        <v>10</v>
      </c>
      <c r="B20" s="92" t="s">
        <v>276</v>
      </c>
      <c r="C20" s="93" t="s">
        <v>138</v>
      </c>
      <c r="D20" s="94" t="s">
        <v>277</v>
      </c>
      <c r="E20" s="95">
        <v>35058</v>
      </c>
      <c r="F20" s="84" t="s">
        <v>47</v>
      </c>
      <c r="G20" s="135" t="s">
        <v>209</v>
      </c>
      <c r="H20" s="43" t="s">
        <v>589</v>
      </c>
      <c r="I20" s="113">
        <v>5</v>
      </c>
      <c r="J20" s="114" t="str">
        <f t="shared" si="0"/>
        <v>Năm điểm</v>
      </c>
    </row>
    <row r="21" spans="1:11" ht="22.5" customHeight="1">
      <c r="A21" s="162">
        <v>11</v>
      </c>
      <c r="B21" s="92" t="s">
        <v>168</v>
      </c>
      <c r="C21" s="69" t="s">
        <v>79</v>
      </c>
      <c r="D21" s="70" t="s">
        <v>169</v>
      </c>
      <c r="E21" s="67">
        <v>35164</v>
      </c>
      <c r="F21" s="43" t="s">
        <v>58</v>
      </c>
      <c r="G21" s="134" t="s">
        <v>157</v>
      </c>
      <c r="H21" s="43" t="s">
        <v>590</v>
      </c>
      <c r="I21" s="113">
        <v>6</v>
      </c>
      <c r="J21" s="114" t="str">
        <f t="shared" si="0"/>
        <v>Sáu điểm</v>
      </c>
    </row>
    <row r="22" spans="1:11" ht="22.5" customHeight="1">
      <c r="A22" s="162">
        <v>12</v>
      </c>
      <c r="B22" s="92" t="s">
        <v>286</v>
      </c>
      <c r="C22" s="93" t="s">
        <v>287</v>
      </c>
      <c r="D22" s="94" t="s">
        <v>288</v>
      </c>
      <c r="E22" s="95">
        <v>35340</v>
      </c>
      <c r="F22" s="84" t="s">
        <v>54</v>
      </c>
      <c r="G22" s="135" t="s">
        <v>205</v>
      </c>
      <c r="H22" s="43" t="s">
        <v>591</v>
      </c>
      <c r="I22" s="113">
        <v>4</v>
      </c>
      <c r="J22" s="114" t="str">
        <f t="shared" si="0"/>
        <v>Bốn điểm</v>
      </c>
    </row>
    <row r="23" spans="1:11" ht="22.5" customHeight="1">
      <c r="A23" s="162">
        <v>13</v>
      </c>
      <c r="B23" s="92" t="s">
        <v>291</v>
      </c>
      <c r="C23" s="93" t="s">
        <v>292</v>
      </c>
      <c r="D23" s="94" t="s">
        <v>60</v>
      </c>
      <c r="E23" s="95">
        <v>35330</v>
      </c>
      <c r="F23" s="84" t="s">
        <v>54</v>
      </c>
      <c r="G23" s="135" t="s">
        <v>205</v>
      </c>
      <c r="H23" s="43" t="s">
        <v>592</v>
      </c>
      <c r="I23" s="113">
        <v>4.5</v>
      </c>
      <c r="J23" s="114" t="str">
        <f t="shared" ref="J23:J24" si="1">VLOOKUP(I23,chu,2,0)</f>
        <v>Bốn điểm năm</v>
      </c>
    </row>
    <row r="24" spans="1:11" ht="22.5" customHeight="1">
      <c r="A24" s="162">
        <v>14</v>
      </c>
      <c r="B24" s="92" t="s">
        <v>293</v>
      </c>
      <c r="C24" s="93" t="s">
        <v>294</v>
      </c>
      <c r="D24" s="94" t="s">
        <v>60</v>
      </c>
      <c r="E24" s="95">
        <v>35411</v>
      </c>
      <c r="F24" s="84" t="s">
        <v>54</v>
      </c>
      <c r="G24" s="135" t="s">
        <v>221</v>
      </c>
      <c r="H24" s="43" t="s">
        <v>593</v>
      </c>
      <c r="I24" s="113">
        <v>4.5</v>
      </c>
      <c r="J24" s="114" t="str">
        <f t="shared" si="1"/>
        <v>Bốn điểm năm</v>
      </c>
    </row>
    <row r="25" spans="1:11" ht="22.5" customHeight="1">
      <c r="A25" s="162">
        <v>15</v>
      </c>
      <c r="B25" s="92" t="s">
        <v>302</v>
      </c>
      <c r="C25" s="93" t="s">
        <v>64</v>
      </c>
      <c r="D25" s="94" t="s">
        <v>303</v>
      </c>
      <c r="E25" s="95">
        <v>35328</v>
      </c>
      <c r="F25" s="84" t="s">
        <v>304</v>
      </c>
      <c r="G25" s="135" t="s">
        <v>204</v>
      </c>
      <c r="H25" s="43" t="s">
        <v>594</v>
      </c>
      <c r="I25" s="113">
        <v>6</v>
      </c>
      <c r="J25" s="114" t="str">
        <f t="shared" ref="J25:J36" si="2">VLOOKUP(I25,chu,2,0)</f>
        <v>Sáu điểm</v>
      </c>
    </row>
    <row r="26" spans="1:11" ht="22.5" customHeight="1">
      <c r="A26" s="162">
        <v>16</v>
      </c>
      <c r="B26" s="92" t="s">
        <v>317</v>
      </c>
      <c r="C26" s="93" t="s">
        <v>318</v>
      </c>
      <c r="D26" s="94" t="s">
        <v>319</v>
      </c>
      <c r="E26" s="95">
        <v>35404</v>
      </c>
      <c r="F26" s="84" t="s">
        <v>54</v>
      </c>
      <c r="G26" s="135" t="s">
        <v>236</v>
      </c>
      <c r="H26" s="43" t="s">
        <v>595</v>
      </c>
      <c r="I26" s="113">
        <v>6</v>
      </c>
      <c r="J26" s="114" t="str">
        <f t="shared" si="2"/>
        <v>Sáu điểm</v>
      </c>
    </row>
    <row r="27" spans="1:11" ht="22.5" customHeight="1">
      <c r="A27" s="162">
        <v>17</v>
      </c>
      <c r="B27" s="92" t="s">
        <v>325</v>
      </c>
      <c r="C27" s="93" t="s">
        <v>305</v>
      </c>
      <c r="D27" s="94" t="s">
        <v>65</v>
      </c>
      <c r="E27" s="95">
        <v>35165</v>
      </c>
      <c r="F27" s="84" t="s">
        <v>54</v>
      </c>
      <c r="G27" s="135" t="s">
        <v>221</v>
      </c>
      <c r="H27" s="43" t="s">
        <v>596</v>
      </c>
      <c r="I27" s="113">
        <v>6</v>
      </c>
      <c r="J27" s="114" t="str">
        <f t="shared" si="2"/>
        <v>Sáu điểm</v>
      </c>
    </row>
    <row r="28" spans="1:11" ht="22.5" customHeight="1">
      <c r="A28" s="162">
        <v>18</v>
      </c>
      <c r="B28" s="92" t="s">
        <v>22</v>
      </c>
      <c r="C28" s="69" t="s">
        <v>80</v>
      </c>
      <c r="D28" s="70" t="s">
        <v>66</v>
      </c>
      <c r="E28" s="67">
        <v>34515</v>
      </c>
      <c r="F28" s="43" t="s">
        <v>44</v>
      </c>
      <c r="G28" s="134" t="s">
        <v>25</v>
      </c>
      <c r="H28" s="43" t="s">
        <v>597</v>
      </c>
      <c r="I28" s="113">
        <v>5.5</v>
      </c>
      <c r="J28" s="114" t="str">
        <f t="shared" si="2"/>
        <v>Năm điểm năm</v>
      </c>
    </row>
    <row r="29" spans="1:11" ht="22.5" customHeight="1">
      <c r="A29" s="162">
        <v>19</v>
      </c>
      <c r="B29" s="92" t="s">
        <v>176</v>
      </c>
      <c r="C29" s="69" t="s">
        <v>130</v>
      </c>
      <c r="D29" s="70" t="s">
        <v>17</v>
      </c>
      <c r="E29" s="67">
        <v>35223</v>
      </c>
      <c r="F29" s="43" t="s">
        <v>19</v>
      </c>
      <c r="G29" s="134" t="s">
        <v>157</v>
      </c>
      <c r="H29" s="43" t="s">
        <v>598</v>
      </c>
      <c r="I29" s="113">
        <v>5</v>
      </c>
      <c r="J29" s="114" t="str">
        <f t="shared" si="2"/>
        <v>Năm điểm</v>
      </c>
    </row>
    <row r="30" spans="1:11" ht="22.5" customHeight="1">
      <c r="A30" s="162">
        <v>20</v>
      </c>
      <c r="B30" s="92" t="s">
        <v>330</v>
      </c>
      <c r="C30" s="93" t="s">
        <v>147</v>
      </c>
      <c r="D30" s="94" t="s">
        <v>17</v>
      </c>
      <c r="E30" s="95">
        <v>35323</v>
      </c>
      <c r="F30" s="84" t="s">
        <v>47</v>
      </c>
      <c r="G30" s="135" t="s">
        <v>227</v>
      </c>
      <c r="H30" s="43" t="s">
        <v>599</v>
      </c>
      <c r="I30" s="113">
        <v>4</v>
      </c>
      <c r="J30" s="114" t="str">
        <f t="shared" si="2"/>
        <v>Bốn điểm</v>
      </c>
    </row>
    <row r="31" spans="1:11" ht="22.5" customHeight="1">
      <c r="A31" s="162">
        <v>21</v>
      </c>
      <c r="B31" s="92" t="s">
        <v>331</v>
      </c>
      <c r="C31" s="93" t="s">
        <v>332</v>
      </c>
      <c r="D31" s="94" t="s">
        <v>67</v>
      </c>
      <c r="E31" s="95">
        <v>35236</v>
      </c>
      <c r="F31" s="84" t="s">
        <v>19</v>
      </c>
      <c r="G31" s="135" t="s">
        <v>227</v>
      </c>
      <c r="H31" s="43" t="s">
        <v>600</v>
      </c>
      <c r="I31" s="113">
        <v>5.5</v>
      </c>
      <c r="J31" s="114" t="str">
        <f t="shared" si="2"/>
        <v>Năm điểm năm</v>
      </c>
    </row>
    <row r="32" spans="1:11" ht="22.5" customHeight="1">
      <c r="A32" s="162">
        <v>22</v>
      </c>
      <c r="B32" s="92" t="s">
        <v>333</v>
      </c>
      <c r="C32" s="93" t="s">
        <v>48</v>
      </c>
      <c r="D32" s="94" t="s">
        <v>67</v>
      </c>
      <c r="E32" s="95">
        <v>35107</v>
      </c>
      <c r="F32" s="84" t="s">
        <v>54</v>
      </c>
      <c r="G32" s="135" t="s">
        <v>236</v>
      </c>
      <c r="H32" s="43" t="s">
        <v>601</v>
      </c>
      <c r="I32" s="113">
        <v>5.5</v>
      </c>
      <c r="J32" s="114" t="str">
        <f t="shared" si="2"/>
        <v>Năm điểm năm</v>
      </c>
    </row>
    <row r="33" spans="1:10" ht="22.5" customHeight="1">
      <c r="A33" s="162">
        <v>23</v>
      </c>
      <c r="B33" s="180" t="s">
        <v>179</v>
      </c>
      <c r="C33" s="102" t="s">
        <v>180</v>
      </c>
      <c r="D33" s="103" t="s">
        <v>181</v>
      </c>
      <c r="E33" s="104">
        <v>35294</v>
      </c>
      <c r="F33" s="105" t="s">
        <v>136</v>
      </c>
      <c r="G33" s="181" t="s">
        <v>156</v>
      </c>
      <c r="H33" s="43" t="s">
        <v>602</v>
      </c>
      <c r="I33" s="113">
        <v>4</v>
      </c>
      <c r="J33" s="114" t="str">
        <f t="shared" si="2"/>
        <v>Bốn điểm</v>
      </c>
    </row>
    <row r="34" spans="1:10" ht="22.5" customHeight="1">
      <c r="A34" s="162">
        <v>24</v>
      </c>
      <c r="B34" s="98" t="s">
        <v>348</v>
      </c>
      <c r="C34" s="93" t="s">
        <v>349</v>
      </c>
      <c r="D34" s="94" t="s">
        <v>350</v>
      </c>
      <c r="E34" s="95">
        <v>35142</v>
      </c>
      <c r="F34" s="84" t="s">
        <v>44</v>
      </c>
      <c r="G34" s="135" t="s">
        <v>204</v>
      </c>
      <c r="H34" s="43" t="s">
        <v>603</v>
      </c>
      <c r="I34" s="113">
        <v>4.5</v>
      </c>
      <c r="J34" s="114" t="str">
        <f t="shared" si="2"/>
        <v>Bốn điểm năm</v>
      </c>
    </row>
    <row r="35" spans="1:10" ht="22.5" customHeight="1">
      <c r="A35" s="162">
        <v>25</v>
      </c>
      <c r="B35" s="183" t="s">
        <v>353</v>
      </c>
      <c r="C35" s="102" t="s">
        <v>61</v>
      </c>
      <c r="D35" s="103" t="s">
        <v>63</v>
      </c>
      <c r="E35" s="104">
        <v>35043</v>
      </c>
      <c r="F35" s="105" t="s">
        <v>21</v>
      </c>
      <c r="G35" s="181" t="s">
        <v>209</v>
      </c>
      <c r="H35" s="43" t="s">
        <v>604</v>
      </c>
      <c r="I35" s="113">
        <v>3</v>
      </c>
      <c r="J35" s="114" t="str">
        <f t="shared" si="2"/>
        <v>Ba điểm</v>
      </c>
    </row>
    <row r="36" spans="1:10" ht="22.5" customHeight="1">
      <c r="A36" s="162">
        <v>26</v>
      </c>
      <c r="B36" s="92" t="s">
        <v>354</v>
      </c>
      <c r="C36" s="93" t="s">
        <v>355</v>
      </c>
      <c r="D36" s="94" t="s">
        <v>356</v>
      </c>
      <c r="E36" s="95">
        <v>35226</v>
      </c>
      <c r="F36" s="84" t="s">
        <v>54</v>
      </c>
      <c r="G36" s="135" t="s">
        <v>204</v>
      </c>
      <c r="H36" s="43" t="s">
        <v>605</v>
      </c>
      <c r="I36" s="113">
        <v>5</v>
      </c>
      <c r="J36" s="114" t="str">
        <f t="shared" si="2"/>
        <v>Năm điểm</v>
      </c>
    </row>
    <row r="37" spans="1:10" ht="22.5" customHeight="1">
      <c r="A37" s="162">
        <v>27</v>
      </c>
      <c r="B37" s="92" t="s">
        <v>369</v>
      </c>
      <c r="C37" s="93" t="s">
        <v>370</v>
      </c>
      <c r="D37" s="94" t="s">
        <v>368</v>
      </c>
      <c r="E37" s="95">
        <v>34972</v>
      </c>
      <c r="F37" s="84" t="s">
        <v>54</v>
      </c>
      <c r="G37" s="135" t="s">
        <v>221</v>
      </c>
      <c r="H37" s="43" t="s">
        <v>606</v>
      </c>
      <c r="I37" s="113">
        <v>4</v>
      </c>
      <c r="J37" s="114" t="str">
        <f t="shared" ref="J37:J58" si="3">VLOOKUP(I37,chu,2,0)</f>
        <v>Bốn điểm</v>
      </c>
    </row>
    <row r="38" spans="1:10" ht="22.5" customHeight="1">
      <c r="A38" s="162">
        <v>28</v>
      </c>
      <c r="B38" s="92" t="s">
        <v>371</v>
      </c>
      <c r="C38" s="93" t="s">
        <v>372</v>
      </c>
      <c r="D38" s="94" t="s">
        <v>368</v>
      </c>
      <c r="E38" s="95">
        <v>35091</v>
      </c>
      <c r="F38" s="84" t="s">
        <v>167</v>
      </c>
      <c r="G38" s="135" t="s">
        <v>203</v>
      </c>
      <c r="H38" s="43" t="s">
        <v>607</v>
      </c>
      <c r="I38" s="113">
        <v>6.5</v>
      </c>
      <c r="J38" s="114" t="str">
        <f t="shared" si="3"/>
        <v>Sáu điểm năm</v>
      </c>
    </row>
    <row r="39" spans="1:10" ht="22.5" customHeight="1">
      <c r="A39" s="162">
        <v>29</v>
      </c>
      <c r="B39" s="92" t="s">
        <v>376</v>
      </c>
      <c r="C39" s="93" t="s">
        <v>46</v>
      </c>
      <c r="D39" s="94" t="s">
        <v>55</v>
      </c>
      <c r="E39" s="95">
        <v>35073</v>
      </c>
      <c r="F39" s="84" t="s">
        <v>44</v>
      </c>
      <c r="G39" s="135" t="s">
        <v>221</v>
      </c>
      <c r="H39" s="43" t="s">
        <v>608</v>
      </c>
      <c r="I39" s="113">
        <v>5.5</v>
      </c>
      <c r="J39" s="114" t="str">
        <f t="shared" si="3"/>
        <v>Năm điểm năm</v>
      </c>
    </row>
    <row r="40" spans="1:10" ht="22.5" customHeight="1">
      <c r="A40" s="162">
        <v>30</v>
      </c>
      <c r="B40" s="92" t="s">
        <v>378</v>
      </c>
      <c r="C40" s="93" t="s">
        <v>379</v>
      </c>
      <c r="D40" s="94" t="s">
        <v>56</v>
      </c>
      <c r="E40" s="95">
        <v>35326</v>
      </c>
      <c r="F40" s="84" t="s">
        <v>207</v>
      </c>
      <c r="G40" s="135" t="s">
        <v>227</v>
      </c>
      <c r="H40" s="43" t="s">
        <v>609</v>
      </c>
      <c r="I40" s="113">
        <v>5</v>
      </c>
      <c r="J40" s="114" t="str">
        <f t="shared" si="3"/>
        <v>Năm điểm</v>
      </c>
    </row>
    <row r="41" spans="1:10" ht="22.5" customHeight="1">
      <c r="A41" s="162">
        <v>31</v>
      </c>
      <c r="B41" s="92" t="s">
        <v>382</v>
      </c>
      <c r="C41" s="93" t="s">
        <v>64</v>
      </c>
      <c r="D41" s="94" t="s">
        <v>57</v>
      </c>
      <c r="E41" s="95">
        <v>34944</v>
      </c>
      <c r="F41" s="84" t="s">
        <v>45</v>
      </c>
      <c r="G41" s="135" t="s">
        <v>221</v>
      </c>
      <c r="H41" s="43" t="s">
        <v>610</v>
      </c>
      <c r="I41" s="113">
        <v>4.5</v>
      </c>
      <c r="J41" s="114" t="str">
        <f t="shared" si="3"/>
        <v>Bốn điểm năm</v>
      </c>
    </row>
    <row r="42" spans="1:10" ht="22.5" customHeight="1">
      <c r="A42" s="162">
        <v>32</v>
      </c>
      <c r="B42" s="92" t="s">
        <v>383</v>
      </c>
      <c r="C42" s="93" t="s">
        <v>384</v>
      </c>
      <c r="D42" s="94" t="s">
        <v>57</v>
      </c>
      <c r="E42" s="95">
        <v>35375</v>
      </c>
      <c r="F42" s="84" t="s">
        <v>45</v>
      </c>
      <c r="G42" s="135" t="s">
        <v>227</v>
      </c>
      <c r="H42" s="43" t="s">
        <v>611</v>
      </c>
      <c r="I42" s="113">
        <v>7</v>
      </c>
      <c r="J42" s="114" t="str">
        <f t="shared" si="3"/>
        <v>Bảy điểm</v>
      </c>
    </row>
    <row r="43" spans="1:10" ht="22.5" customHeight="1">
      <c r="A43" s="162">
        <v>33</v>
      </c>
      <c r="B43" s="92" t="s">
        <v>385</v>
      </c>
      <c r="C43" s="93" t="s">
        <v>386</v>
      </c>
      <c r="D43" s="94" t="s">
        <v>57</v>
      </c>
      <c r="E43" s="95">
        <v>34262</v>
      </c>
      <c r="F43" s="84" t="s">
        <v>45</v>
      </c>
      <c r="G43" s="135" t="s">
        <v>205</v>
      </c>
      <c r="H43" s="43" t="s">
        <v>612</v>
      </c>
      <c r="I43" s="113">
        <v>4.5</v>
      </c>
      <c r="J43" s="114" t="str">
        <f t="shared" si="3"/>
        <v>Bốn điểm năm</v>
      </c>
    </row>
    <row r="44" spans="1:10" ht="22.5" customHeight="1">
      <c r="A44" s="162">
        <v>34</v>
      </c>
      <c r="B44" s="92" t="s">
        <v>575</v>
      </c>
      <c r="C44" s="93" t="s">
        <v>576</v>
      </c>
      <c r="D44" s="94" t="s">
        <v>577</v>
      </c>
      <c r="E44" s="178" t="s">
        <v>578</v>
      </c>
      <c r="F44" s="43" t="s">
        <v>54</v>
      </c>
      <c r="G44" s="96" t="s">
        <v>137</v>
      </c>
      <c r="H44" s="43" t="s">
        <v>613</v>
      </c>
      <c r="I44" s="113">
        <v>5</v>
      </c>
      <c r="J44" s="114" t="str">
        <f t="shared" si="3"/>
        <v>Năm điểm</v>
      </c>
    </row>
    <row r="45" spans="1:10" ht="22.5" customHeight="1">
      <c r="A45" s="162">
        <v>35</v>
      </c>
      <c r="B45" s="92" t="s">
        <v>392</v>
      </c>
      <c r="C45" s="93" t="s">
        <v>393</v>
      </c>
      <c r="D45" s="94" t="s">
        <v>394</v>
      </c>
      <c r="E45" s="95">
        <v>35100</v>
      </c>
      <c r="F45" s="84" t="s">
        <v>45</v>
      </c>
      <c r="G45" s="135" t="s">
        <v>203</v>
      </c>
      <c r="H45" s="43" t="s">
        <v>614</v>
      </c>
      <c r="I45" s="113">
        <v>6</v>
      </c>
      <c r="J45" s="114" t="str">
        <f t="shared" si="3"/>
        <v>Sáu điểm</v>
      </c>
    </row>
    <row r="46" spans="1:10" ht="22.5" customHeight="1">
      <c r="A46" s="162">
        <v>36</v>
      </c>
      <c r="B46" s="92" t="s">
        <v>398</v>
      </c>
      <c r="C46" s="93" t="s">
        <v>399</v>
      </c>
      <c r="D46" s="94" t="s">
        <v>400</v>
      </c>
      <c r="E46" s="95">
        <v>35215</v>
      </c>
      <c r="F46" s="84" t="s">
        <v>207</v>
      </c>
      <c r="G46" s="135" t="s">
        <v>221</v>
      </c>
      <c r="H46" s="43" t="s">
        <v>615</v>
      </c>
      <c r="I46" s="113">
        <v>5.5</v>
      </c>
      <c r="J46" s="114" t="str">
        <f t="shared" si="3"/>
        <v>Năm điểm năm</v>
      </c>
    </row>
    <row r="47" spans="1:10" ht="22.5" customHeight="1">
      <c r="A47" s="162">
        <v>37</v>
      </c>
      <c r="B47" s="92" t="s">
        <v>401</v>
      </c>
      <c r="C47" s="93" t="s">
        <v>265</v>
      </c>
      <c r="D47" s="94" t="s">
        <v>402</v>
      </c>
      <c r="E47" s="95">
        <v>35218</v>
      </c>
      <c r="F47" s="84" t="s">
        <v>54</v>
      </c>
      <c r="G47" s="135" t="s">
        <v>236</v>
      </c>
      <c r="H47" s="43" t="s">
        <v>616</v>
      </c>
      <c r="I47" s="113">
        <v>5.5</v>
      </c>
      <c r="J47" s="114" t="str">
        <f t="shared" si="3"/>
        <v>Năm điểm năm</v>
      </c>
    </row>
    <row r="48" spans="1:10" ht="22.5" customHeight="1">
      <c r="A48" s="162">
        <v>38</v>
      </c>
      <c r="B48" s="92" t="s">
        <v>403</v>
      </c>
      <c r="C48" s="93" t="s">
        <v>404</v>
      </c>
      <c r="D48" s="94" t="s">
        <v>405</v>
      </c>
      <c r="E48" s="95">
        <v>34804</v>
      </c>
      <c r="F48" s="84" t="s">
        <v>54</v>
      </c>
      <c r="G48" s="135" t="s">
        <v>221</v>
      </c>
      <c r="H48" s="43" t="s">
        <v>617</v>
      </c>
      <c r="I48" s="113">
        <v>4.5</v>
      </c>
      <c r="J48" s="114" t="str">
        <f t="shared" si="3"/>
        <v>Bốn điểm năm</v>
      </c>
    </row>
    <row r="49" spans="1:10" ht="22.5" customHeight="1">
      <c r="A49" s="162">
        <v>39</v>
      </c>
      <c r="B49" s="92" t="s">
        <v>406</v>
      </c>
      <c r="C49" s="93" t="s">
        <v>233</v>
      </c>
      <c r="D49" s="94" t="s">
        <v>407</v>
      </c>
      <c r="E49" s="95">
        <v>34846</v>
      </c>
      <c r="F49" s="84" t="s">
        <v>47</v>
      </c>
      <c r="G49" s="135" t="s">
        <v>221</v>
      </c>
      <c r="H49" s="43" t="s">
        <v>618</v>
      </c>
      <c r="I49" s="113">
        <v>5.5</v>
      </c>
      <c r="J49" s="114" t="str">
        <f t="shared" si="3"/>
        <v>Năm điểm năm</v>
      </c>
    </row>
    <row r="50" spans="1:10" ht="22.5" customHeight="1">
      <c r="A50" s="162">
        <v>40</v>
      </c>
      <c r="B50" s="92" t="s">
        <v>408</v>
      </c>
      <c r="C50" s="93" t="s">
        <v>235</v>
      </c>
      <c r="D50" s="94" t="s">
        <v>53</v>
      </c>
      <c r="E50" s="95">
        <v>34974</v>
      </c>
      <c r="F50" s="84" t="s">
        <v>44</v>
      </c>
      <c r="G50" s="135" t="s">
        <v>139</v>
      </c>
      <c r="H50" s="43" t="s">
        <v>619</v>
      </c>
      <c r="I50" s="113">
        <v>6.5</v>
      </c>
      <c r="J50" s="114" t="str">
        <f t="shared" si="3"/>
        <v>Sáu điểm năm</v>
      </c>
    </row>
    <row r="51" spans="1:10" ht="22.5" customHeight="1">
      <c r="A51" s="162">
        <v>41</v>
      </c>
      <c r="B51" s="92" t="s">
        <v>409</v>
      </c>
      <c r="C51" s="93" t="s">
        <v>410</v>
      </c>
      <c r="D51" s="94" t="s">
        <v>53</v>
      </c>
      <c r="E51" s="95">
        <v>35180</v>
      </c>
      <c r="F51" s="84" t="s">
        <v>47</v>
      </c>
      <c r="G51" s="135" t="s">
        <v>227</v>
      </c>
      <c r="H51" s="43" t="s">
        <v>620</v>
      </c>
      <c r="I51" s="113">
        <v>2</v>
      </c>
      <c r="J51" s="114" t="str">
        <f t="shared" si="3"/>
        <v>Hai điểm</v>
      </c>
    </row>
    <row r="52" spans="1:10" ht="22.5" customHeight="1">
      <c r="A52" s="162">
        <v>42</v>
      </c>
      <c r="B52" s="92" t="s">
        <v>415</v>
      </c>
      <c r="C52" s="93" t="s">
        <v>223</v>
      </c>
      <c r="D52" s="94" t="s">
        <v>416</v>
      </c>
      <c r="E52" s="95">
        <v>35317</v>
      </c>
      <c r="F52" s="84" t="s">
        <v>44</v>
      </c>
      <c r="G52" s="135" t="s">
        <v>204</v>
      </c>
      <c r="H52" s="43" t="s">
        <v>621</v>
      </c>
      <c r="I52" s="113">
        <v>4</v>
      </c>
      <c r="J52" s="114" t="str">
        <f t="shared" si="3"/>
        <v>Bốn điểm</v>
      </c>
    </row>
    <row r="53" spans="1:10" ht="22.5" customHeight="1">
      <c r="A53" s="162">
        <v>43</v>
      </c>
      <c r="B53" s="92" t="s">
        <v>417</v>
      </c>
      <c r="C53" s="93" t="s">
        <v>418</v>
      </c>
      <c r="D53" s="94" t="s">
        <v>419</v>
      </c>
      <c r="E53" s="95">
        <v>34758</v>
      </c>
      <c r="F53" s="84" t="s">
        <v>47</v>
      </c>
      <c r="G53" s="135" t="s">
        <v>205</v>
      </c>
      <c r="H53" s="43" t="s">
        <v>622</v>
      </c>
      <c r="I53" s="113">
        <v>4</v>
      </c>
      <c r="J53" s="114" t="str">
        <f t="shared" si="3"/>
        <v>Bốn điểm</v>
      </c>
    </row>
    <row r="54" spans="1:10" ht="22.5" customHeight="1">
      <c r="A54" s="162">
        <v>44</v>
      </c>
      <c r="B54" s="180" t="s">
        <v>188</v>
      </c>
      <c r="C54" s="102" t="s">
        <v>189</v>
      </c>
      <c r="D54" s="103" t="s">
        <v>70</v>
      </c>
      <c r="E54" s="104">
        <v>35227</v>
      </c>
      <c r="F54" s="105" t="s">
        <v>19</v>
      </c>
      <c r="G54" s="181" t="s">
        <v>156</v>
      </c>
      <c r="H54" s="43" t="s">
        <v>623</v>
      </c>
      <c r="I54" s="113">
        <v>3.5</v>
      </c>
      <c r="J54" s="114" t="str">
        <f t="shared" si="3"/>
        <v>Ba điểm năm</v>
      </c>
    </row>
    <row r="55" spans="1:10" ht="22.5" customHeight="1">
      <c r="A55" s="162">
        <v>45</v>
      </c>
      <c r="B55" s="92" t="s">
        <v>190</v>
      </c>
      <c r="C55" s="69" t="s">
        <v>51</v>
      </c>
      <c r="D55" s="70" t="s">
        <v>87</v>
      </c>
      <c r="E55" s="67">
        <v>34342</v>
      </c>
      <c r="F55" s="43" t="s">
        <v>77</v>
      </c>
      <c r="G55" s="134" t="s">
        <v>157</v>
      </c>
      <c r="H55" s="43" t="s">
        <v>624</v>
      </c>
      <c r="I55" s="113">
        <v>6.5</v>
      </c>
      <c r="J55" s="114" t="str">
        <f t="shared" si="3"/>
        <v>Sáu điểm năm</v>
      </c>
    </row>
    <row r="56" spans="1:10" ht="22.5" customHeight="1">
      <c r="A56" s="162">
        <v>46</v>
      </c>
      <c r="B56" s="92" t="s">
        <v>428</v>
      </c>
      <c r="C56" s="93" t="s">
        <v>48</v>
      </c>
      <c r="D56" s="94" t="s">
        <v>12</v>
      </c>
      <c r="E56" s="95">
        <v>35134</v>
      </c>
      <c r="F56" s="84" t="s">
        <v>45</v>
      </c>
      <c r="G56" s="135" t="s">
        <v>204</v>
      </c>
      <c r="H56" s="43" t="s">
        <v>625</v>
      </c>
      <c r="I56" s="113">
        <v>2.5</v>
      </c>
      <c r="J56" s="114" t="str">
        <f t="shared" si="3"/>
        <v>Hai điểm năm</v>
      </c>
    </row>
    <row r="57" spans="1:10" ht="22.5" customHeight="1">
      <c r="A57" s="162">
        <v>47</v>
      </c>
      <c r="B57" s="92" t="s">
        <v>429</v>
      </c>
      <c r="C57" s="93" t="s">
        <v>430</v>
      </c>
      <c r="D57" s="94" t="s">
        <v>12</v>
      </c>
      <c r="E57" s="95">
        <v>34750</v>
      </c>
      <c r="F57" s="84" t="s">
        <v>47</v>
      </c>
      <c r="G57" s="135" t="s">
        <v>227</v>
      </c>
      <c r="H57" s="43" t="s">
        <v>626</v>
      </c>
      <c r="I57" s="113">
        <v>4.5</v>
      </c>
      <c r="J57" s="114" t="str">
        <f t="shared" si="3"/>
        <v>Bốn điểm năm</v>
      </c>
    </row>
    <row r="58" spans="1:10" ht="22.5" customHeight="1">
      <c r="A58" s="184">
        <v>48</v>
      </c>
      <c r="B58" s="98" t="s">
        <v>431</v>
      </c>
      <c r="C58" s="99" t="s">
        <v>432</v>
      </c>
      <c r="D58" s="100" t="s">
        <v>12</v>
      </c>
      <c r="E58" s="101">
        <v>35328</v>
      </c>
      <c r="F58" s="86" t="s">
        <v>45</v>
      </c>
      <c r="G58" s="182" t="s">
        <v>203</v>
      </c>
      <c r="H58" s="45" t="s">
        <v>627</v>
      </c>
      <c r="I58" s="185">
        <v>4.5</v>
      </c>
      <c r="J58" s="186" t="str">
        <f t="shared" si="3"/>
        <v>Bốn điểm năm</v>
      </c>
    </row>
    <row r="59" spans="1:10" ht="15" customHeight="1">
      <c r="A59" s="163"/>
      <c r="B59" s="164"/>
      <c r="C59" s="164"/>
      <c r="D59" s="165"/>
      <c r="E59" s="166"/>
      <c r="F59" s="167"/>
      <c r="G59" s="168"/>
      <c r="H59" s="169"/>
      <c r="I59" s="170"/>
      <c r="J59" s="171"/>
    </row>
    <row r="60" spans="1:10" ht="24" customHeight="1">
      <c r="A60" s="37"/>
      <c r="B60" s="37"/>
      <c r="C60" s="37"/>
      <c r="D60" s="38"/>
      <c r="E60" s="39"/>
      <c r="F60" s="251" t="s">
        <v>563</v>
      </c>
      <c r="G60" s="251"/>
      <c r="H60" s="251"/>
      <c r="I60" s="251"/>
      <c r="J60" s="251"/>
    </row>
    <row r="61" spans="1:10" s="74" customFormat="1" ht="17.100000000000001" customHeight="1">
      <c r="A61" s="72"/>
      <c r="B61" s="72"/>
      <c r="C61" s="237" t="s">
        <v>73</v>
      </c>
      <c r="D61" s="237"/>
      <c r="E61" s="72"/>
      <c r="F61" s="73"/>
      <c r="G61" s="237" t="s">
        <v>74</v>
      </c>
      <c r="H61" s="237"/>
      <c r="I61" s="237"/>
      <c r="J61" s="237"/>
    </row>
  </sheetData>
  <mergeCells count="19">
    <mergeCell ref="A5:J5"/>
    <mergeCell ref="F1:J1"/>
    <mergeCell ref="F2:J2"/>
    <mergeCell ref="A1:E1"/>
    <mergeCell ref="A2:E2"/>
    <mergeCell ref="A3:E3"/>
    <mergeCell ref="I9:J9"/>
    <mergeCell ref="C61:D61"/>
    <mergeCell ref="G61:J61"/>
    <mergeCell ref="A6:J6"/>
    <mergeCell ref="A7:J7"/>
    <mergeCell ref="A9:A10"/>
    <mergeCell ref="B9:B10"/>
    <mergeCell ref="C9:D10"/>
    <mergeCell ref="E9:E10"/>
    <mergeCell ref="F9:F10"/>
    <mergeCell ref="G9:G10"/>
    <mergeCell ref="H9:H10"/>
    <mergeCell ref="F60:J60"/>
  </mergeCells>
  <printOptions horizontalCentered="1"/>
  <pageMargins left="0.15" right="0.15" top="0.69" bottom="0.5" header="0.16" footer="0.2"/>
  <pageSetup paperSize="9" orientation="portrait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4"/>
  <sheetViews>
    <sheetView zoomScale="119" zoomScaleNormal="119" workbookViewId="0">
      <selection activeCell="F9" sqref="F9:F10"/>
    </sheetView>
  </sheetViews>
  <sheetFormatPr defaultColWidth="9.140625" defaultRowHeight="15.75"/>
  <cols>
    <col min="1" max="1" width="4.5703125" style="36" customWidth="1"/>
    <col min="2" max="2" width="14.5703125" style="36" hidden="1" customWidth="1"/>
    <col min="3" max="3" width="18.85546875" style="36" customWidth="1"/>
    <col min="4" max="4" width="8.140625" style="61" customWidth="1"/>
    <col min="5" max="5" width="10.28515625" style="62" customWidth="1"/>
    <col min="6" max="6" width="14.85546875" style="63" customWidth="1"/>
    <col min="7" max="7" width="8.42578125" style="36" customWidth="1"/>
    <col min="8" max="8" width="6.42578125" style="36" customWidth="1"/>
    <col min="9" max="9" width="6.140625" style="120" customWidth="1"/>
    <col min="10" max="10" width="14.7109375" style="24" customWidth="1"/>
    <col min="11" max="16384" width="9.140625" style="36"/>
  </cols>
  <sheetData>
    <row r="1" spans="1:10" s="24" customFormat="1">
      <c r="A1" s="264" t="s">
        <v>23</v>
      </c>
      <c r="B1" s="264"/>
      <c r="C1" s="264"/>
      <c r="D1" s="264"/>
      <c r="E1" s="50"/>
      <c r="F1" s="254" t="s">
        <v>24</v>
      </c>
      <c r="G1" s="254"/>
      <c r="H1" s="254"/>
      <c r="I1" s="254"/>
      <c r="J1" s="254"/>
    </row>
    <row r="2" spans="1:10" s="24" customFormat="1">
      <c r="A2" s="254" t="s">
        <v>26</v>
      </c>
      <c r="B2" s="254"/>
      <c r="C2" s="254"/>
      <c r="D2" s="254"/>
      <c r="E2" s="25"/>
      <c r="F2" s="254" t="s">
        <v>27</v>
      </c>
      <c r="G2" s="254"/>
      <c r="H2" s="254"/>
      <c r="I2" s="254"/>
      <c r="J2" s="254"/>
    </row>
    <row r="3" spans="1:10" s="24" customFormat="1">
      <c r="A3" s="254" t="s">
        <v>37</v>
      </c>
      <c r="B3" s="254"/>
      <c r="C3" s="254"/>
      <c r="D3" s="254"/>
      <c r="E3" s="25"/>
      <c r="F3" s="26"/>
      <c r="G3" s="26"/>
      <c r="H3" s="26"/>
      <c r="I3" s="120"/>
    </row>
    <row r="4" spans="1:10" s="24" customFormat="1">
      <c r="C4" s="30"/>
      <c r="D4" s="30"/>
      <c r="E4" s="51"/>
      <c r="F4" s="26"/>
      <c r="G4" s="26"/>
      <c r="H4" s="26"/>
      <c r="I4" s="120"/>
    </row>
    <row r="5" spans="1:10" s="24" customFormat="1">
      <c r="A5" s="254" t="s">
        <v>198</v>
      </c>
      <c r="B5" s="254"/>
      <c r="C5" s="254"/>
      <c r="D5" s="254"/>
      <c r="E5" s="254"/>
      <c r="F5" s="254"/>
      <c r="G5" s="254"/>
      <c r="H5" s="254"/>
      <c r="I5" s="254"/>
      <c r="J5" s="254"/>
    </row>
    <row r="6" spans="1:10" s="24" customFormat="1">
      <c r="A6" s="254" t="s">
        <v>579</v>
      </c>
      <c r="B6" s="254"/>
      <c r="C6" s="254"/>
      <c r="D6" s="254"/>
      <c r="E6" s="254"/>
      <c r="F6" s="254"/>
      <c r="G6" s="254"/>
      <c r="H6" s="254"/>
      <c r="I6" s="254"/>
      <c r="J6" s="254"/>
    </row>
    <row r="7" spans="1:10" s="24" customFormat="1">
      <c r="A7" s="264" t="s">
        <v>75</v>
      </c>
      <c r="B7" s="264"/>
      <c r="C7" s="264"/>
      <c r="D7" s="264"/>
      <c r="E7" s="264"/>
      <c r="F7" s="264"/>
      <c r="G7" s="264"/>
      <c r="H7" s="264"/>
      <c r="I7" s="264"/>
      <c r="J7" s="264"/>
    </row>
    <row r="8" spans="1:10" s="24" customFormat="1" ht="9.75" customHeight="1">
      <c r="C8" s="30"/>
      <c r="D8" s="30"/>
      <c r="E8" s="51"/>
      <c r="F8" s="26"/>
      <c r="G8" s="31"/>
      <c r="H8" s="31"/>
      <c r="I8" s="120"/>
    </row>
    <row r="9" spans="1:10" s="24" customFormat="1" ht="18.75" customHeight="1">
      <c r="A9" s="265" t="s">
        <v>0</v>
      </c>
      <c r="B9" s="258" t="s">
        <v>39</v>
      </c>
      <c r="C9" s="266" t="s">
        <v>40</v>
      </c>
      <c r="D9" s="267"/>
      <c r="E9" s="260" t="s">
        <v>3</v>
      </c>
      <c r="F9" s="256" t="s">
        <v>4</v>
      </c>
      <c r="G9" s="258" t="s">
        <v>5</v>
      </c>
      <c r="H9" s="260" t="s">
        <v>41</v>
      </c>
      <c r="I9" s="263" t="s">
        <v>6</v>
      </c>
      <c r="J9" s="263"/>
    </row>
    <row r="10" spans="1:10" ht="30.75" customHeight="1">
      <c r="A10" s="265"/>
      <c r="B10" s="259"/>
      <c r="C10" s="268"/>
      <c r="D10" s="269"/>
      <c r="E10" s="261"/>
      <c r="F10" s="257"/>
      <c r="G10" s="259"/>
      <c r="H10" s="261"/>
      <c r="I10" s="122" t="s">
        <v>42</v>
      </c>
      <c r="J10" s="122" t="s">
        <v>43</v>
      </c>
    </row>
    <row r="11" spans="1:10" ht="19.5" customHeight="1">
      <c r="A11" s="52">
        <v>1</v>
      </c>
      <c r="B11" s="92" t="s">
        <v>144</v>
      </c>
      <c r="C11" s="69" t="s">
        <v>145</v>
      </c>
      <c r="D11" s="70" t="s">
        <v>68</v>
      </c>
      <c r="E11" s="201" t="s">
        <v>86</v>
      </c>
      <c r="F11" s="43" t="s">
        <v>45</v>
      </c>
      <c r="G11" s="134" t="s">
        <v>142</v>
      </c>
      <c r="H11" s="43" t="s">
        <v>435</v>
      </c>
      <c r="I11" s="123">
        <v>5</v>
      </c>
      <c r="J11" s="124" t="str">
        <f t="shared" ref="J11:J74" si="0">VLOOKUP(I11,chu,2,0)</f>
        <v>Năm điểm</v>
      </c>
    </row>
    <row r="12" spans="1:10" ht="19.5" customHeight="1">
      <c r="A12" s="156">
        <v>2</v>
      </c>
      <c r="B12" s="92" t="s">
        <v>210</v>
      </c>
      <c r="C12" s="93" t="s">
        <v>211</v>
      </c>
      <c r="D12" s="94" t="s">
        <v>212</v>
      </c>
      <c r="E12" s="198">
        <v>34700</v>
      </c>
      <c r="F12" s="84" t="s">
        <v>45</v>
      </c>
      <c r="G12" s="135" t="s">
        <v>208</v>
      </c>
      <c r="H12" s="43" t="s">
        <v>436</v>
      </c>
      <c r="I12" s="157">
        <v>3</v>
      </c>
      <c r="J12" s="158" t="str">
        <f t="shared" si="0"/>
        <v>Ba điểm</v>
      </c>
    </row>
    <row r="13" spans="1:10" ht="19.5" customHeight="1">
      <c r="A13" s="156">
        <v>3</v>
      </c>
      <c r="B13" s="92" t="s">
        <v>213</v>
      </c>
      <c r="C13" s="93" t="s">
        <v>214</v>
      </c>
      <c r="D13" s="94" t="s">
        <v>212</v>
      </c>
      <c r="E13" s="198">
        <v>35268</v>
      </c>
      <c r="F13" s="84" t="s">
        <v>54</v>
      </c>
      <c r="G13" s="135" t="s">
        <v>205</v>
      </c>
      <c r="H13" s="43" t="s">
        <v>437</v>
      </c>
      <c r="I13" s="157">
        <v>3</v>
      </c>
      <c r="J13" s="158" t="str">
        <f t="shared" si="0"/>
        <v>Ba điểm</v>
      </c>
    </row>
    <row r="14" spans="1:10" ht="19.5" customHeight="1">
      <c r="A14" s="156">
        <v>4</v>
      </c>
      <c r="B14" s="92" t="s">
        <v>215</v>
      </c>
      <c r="C14" s="93" t="s">
        <v>79</v>
      </c>
      <c r="D14" s="94" t="s">
        <v>216</v>
      </c>
      <c r="E14" s="198">
        <v>35292</v>
      </c>
      <c r="F14" s="84" t="s">
        <v>47</v>
      </c>
      <c r="G14" s="135" t="s">
        <v>209</v>
      </c>
      <c r="H14" s="43" t="s">
        <v>438</v>
      </c>
      <c r="I14" s="157">
        <v>4</v>
      </c>
      <c r="J14" s="158" t="str">
        <f t="shared" si="0"/>
        <v>Bốn điểm</v>
      </c>
    </row>
    <row r="15" spans="1:10" ht="19.5" customHeight="1">
      <c r="A15" s="156">
        <v>5</v>
      </c>
      <c r="B15" s="92" t="s">
        <v>158</v>
      </c>
      <c r="C15" s="69" t="s">
        <v>159</v>
      </c>
      <c r="D15" s="70" t="s">
        <v>160</v>
      </c>
      <c r="E15" s="201">
        <v>35161</v>
      </c>
      <c r="F15" s="43" t="s">
        <v>54</v>
      </c>
      <c r="G15" s="134" t="s">
        <v>156</v>
      </c>
      <c r="H15" s="43" t="s">
        <v>439</v>
      </c>
      <c r="I15" s="157">
        <v>2.5</v>
      </c>
      <c r="J15" s="158" t="str">
        <f t="shared" si="0"/>
        <v>Hai điểm năm</v>
      </c>
    </row>
    <row r="16" spans="1:10" ht="19.5" customHeight="1">
      <c r="A16" s="156">
        <v>6</v>
      </c>
      <c r="B16" s="92" t="s">
        <v>218</v>
      </c>
      <c r="C16" s="93" t="s">
        <v>219</v>
      </c>
      <c r="D16" s="94" t="s">
        <v>217</v>
      </c>
      <c r="E16" s="198">
        <v>35065</v>
      </c>
      <c r="F16" s="84" t="s">
        <v>47</v>
      </c>
      <c r="G16" s="135" t="s">
        <v>203</v>
      </c>
      <c r="H16" s="43" t="s">
        <v>440</v>
      </c>
      <c r="I16" s="157">
        <v>5</v>
      </c>
      <c r="J16" s="158" t="str">
        <f t="shared" si="0"/>
        <v>Năm điểm</v>
      </c>
    </row>
    <row r="17" spans="1:10" s="187" customFormat="1" ht="19.5" customHeight="1">
      <c r="A17" s="157">
        <v>7</v>
      </c>
      <c r="B17" s="188" t="s">
        <v>220</v>
      </c>
      <c r="C17" s="196" t="s">
        <v>48</v>
      </c>
      <c r="D17" s="197" t="s">
        <v>161</v>
      </c>
      <c r="E17" s="198">
        <v>34802</v>
      </c>
      <c r="F17" s="199" t="s">
        <v>54</v>
      </c>
      <c r="G17" s="200" t="s">
        <v>209</v>
      </c>
      <c r="H17" s="157" t="s">
        <v>441</v>
      </c>
      <c r="I17" s="157">
        <v>0</v>
      </c>
      <c r="J17" s="158" t="str">
        <f t="shared" si="0"/>
        <v>Không điểm</v>
      </c>
    </row>
    <row r="18" spans="1:10" ht="19.5" customHeight="1">
      <c r="A18" s="156">
        <v>8</v>
      </c>
      <c r="B18" s="92" t="s">
        <v>162</v>
      </c>
      <c r="C18" s="69" t="s">
        <v>69</v>
      </c>
      <c r="D18" s="70" t="s">
        <v>163</v>
      </c>
      <c r="E18" s="201">
        <v>34047</v>
      </c>
      <c r="F18" s="43" t="s">
        <v>78</v>
      </c>
      <c r="G18" s="134" t="s">
        <v>18</v>
      </c>
      <c r="H18" s="43" t="s">
        <v>442</v>
      </c>
      <c r="I18" s="157">
        <v>3</v>
      </c>
      <c r="J18" s="158" t="str">
        <f t="shared" si="0"/>
        <v>Ba điểm</v>
      </c>
    </row>
    <row r="19" spans="1:10" ht="19.5" customHeight="1">
      <c r="A19" s="156">
        <v>9</v>
      </c>
      <c r="B19" s="92" t="s">
        <v>164</v>
      </c>
      <c r="C19" s="69" t="s">
        <v>165</v>
      </c>
      <c r="D19" s="70" t="s">
        <v>166</v>
      </c>
      <c r="E19" s="201">
        <v>34825</v>
      </c>
      <c r="F19" s="43" t="s">
        <v>45</v>
      </c>
      <c r="G19" s="134" t="s">
        <v>156</v>
      </c>
      <c r="H19" s="43" t="s">
        <v>443</v>
      </c>
      <c r="I19" s="157">
        <v>3</v>
      </c>
      <c r="J19" s="158" t="str">
        <f t="shared" si="0"/>
        <v>Ba điểm</v>
      </c>
    </row>
    <row r="20" spans="1:10" ht="19.5" customHeight="1">
      <c r="A20" s="156">
        <v>10</v>
      </c>
      <c r="B20" s="92" t="s">
        <v>224</v>
      </c>
      <c r="C20" s="93" t="s">
        <v>225</v>
      </c>
      <c r="D20" s="94" t="s">
        <v>226</v>
      </c>
      <c r="E20" s="198">
        <v>35176</v>
      </c>
      <c r="F20" s="84" t="s">
        <v>45</v>
      </c>
      <c r="G20" s="135" t="s">
        <v>205</v>
      </c>
      <c r="H20" s="43" t="s">
        <v>444</v>
      </c>
      <c r="I20" s="157">
        <v>2</v>
      </c>
      <c r="J20" s="158" t="str">
        <f t="shared" si="0"/>
        <v>Hai điểm</v>
      </c>
    </row>
    <row r="21" spans="1:10" ht="19.5" customHeight="1">
      <c r="A21" s="156">
        <v>11</v>
      </c>
      <c r="B21" s="92" t="s">
        <v>228</v>
      </c>
      <c r="C21" s="93" t="s">
        <v>48</v>
      </c>
      <c r="D21" s="94" t="s">
        <v>229</v>
      </c>
      <c r="E21" s="198">
        <v>35227</v>
      </c>
      <c r="F21" s="84" t="s">
        <v>45</v>
      </c>
      <c r="G21" s="135" t="s">
        <v>204</v>
      </c>
      <c r="H21" s="43" t="s">
        <v>445</v>
      </c>
      <c r="I21" s="157">
        <v>5.5</v>
      </c>
      <c r="J21" s="158" t="str">
        <f t="shared" si="0"/>
        <v>Năm điểm năm</v>
      </c>
    </row>
    <row r="22" spans="1:10" ht="19.5" customHeight="1">
      <c r="A22" s="156">
        <v>12</v>
      </c>
      <c r="B22" s="92" t="s">
        <v>230</v>
      </c>
      <c r="C22" s="93" t="s">
        <v>231</v>
      </c>
      <c r="D22" s="94" t="s">
        <v>229</v>
      </c>
      <c r="E22" s="198">
        <v>35370</v>
      </c>
      <c r="F22" s="84" t="s">
        <v>47</v>
      </c>
      <c r="G22" s="135" t="s">
        <v>208</v>
      </c>
      <c r="H22" s="43" t="s">
        <v>446</v>
      </c>
      <c r="I22" s="157">
        <v>7</v>
      </c>
      <c r="J22" s="158" t="str">
        <f t="shared" si="0"/>
        <v>Bảy điểm</v>
      </c>
    </row>
    <row r="23" spans="1:10" ht="19.5" customHeight="1">
      <c r="A23" s="156">
        <v>13</v>
      </c>
      <c r="B23" s="92" t="s">
        <v>232</v>
      </c>
      <c r="C23" s="93" t="s">
        <v>233</v>
      </c>
      <c r="D23" s="94" t="s">
        <v>234</v>
      </c>
      <c r="E23" s="198">
        <v>35226</v>
      </c>
      <c r="F23" s="84" t="s">
        <v>206</v>
      </c>
      <c r="G23" s="135" t="s">
        <v>204</v>
      </c>
      <c r="H23" s="43" t="s">
        <v>447</v>
      </c>
      <c r="I23" s="157">
        <v>4</v>
      </c>
      <c r="J23" s="158" t="str">
        <f t="shared" si="0"/>
        <v>Bốn điểm</v>
      </c>
    </row>
    <row r="24" spans="1:10" ht="19.5" customHeight="1">
      <c r="A24" s="156">
        <v>14</v>
      </c>
      <c r="B24" s="92" t="s">
        <v>238</v>
      </c>
      <c r="C24" s="93" t="s">
        <v>239</v>
      </c>
      <c r="D24" s="94" t="s">
        <v>237</v>
      </c>
      <c r="E24" s="198">
        <v>34711</v>
      </c>
      <c r="F24" s="84" t="s">
        <v>167</v>
      </c>
      <c r="G24" s="135" t="s">
        <v>240</v>
      </c>
      <c r="H24" s="43" t="s">
        <v>448</v>
      </c>
      <c r="I24" s="157">
        <v>3</v>
      </c>
      <c r="J24" s="158" t="str">
        <f t="shared" si="0"/>
        <v>Ba điểm</v>
      </c>
    </row>
    <row r="25" spans="1:10" ht="19.5" customHeight="1">
      <c r="A25" s="156">
        <v>15</v>
      </c>
      <c r="B25" s="92" t="s">
        <v>571</v>
      </c>
      <c r="C25" s="93" t="s">
        <v>572</v>
      </c>
      <c r="D25" s="94" t="s">
        <v>573</v>
      </c>
      <c r="E25" s="202" t="s">
        <v>574</v>
      </c>
      <c r="F25" s="84" t="s">
        <v>167</v>
      </c>
      <c r="G25" s="96" t="s">
        <v>157</v>
      </c>
      <c r="H25" s="43" t="s">
        <v>449</v>
      </c>
      <c r="I25" s="157">
        <v>3</v>
      </c>
      <c r="J25" s="158" t="str">
        <f t="shared" si="0"/>
        <v>Ba điểm</v>
      </c>
    </row>
    <row r="26" spans="1:10" ht="19.5" customHeight="1">
      <c r="A26" s="156">
        <v>16</v>
      </c>
      <c r="B26" s="92" t="s">
        <v>241</v>
      </c>
      <c r="C26" s="93" t="s">
        <v>48</v>
      </c>
      <c r="D26" s="94" t="s">
        <v>129</v>
      </c>
      <c r="E26" s="198">
        <v>35096</v>
      </c>
      <c r="F26" s="84" t="s">
        <v>45</v>
      </c>
      <c r="G26" s="135" t="s">
        <v>203</v>
      </c>
      <c r="H26" s="43" t="s">
        <v>450</v>
      </c>
      <c r="I26" s="157">
        <v>5.5</v>
      </c>
      <c r="J26" s="158" t="str">
        <f t="shared" si="0"/>
        <v>Năm điểm năm</v>
      </c>
    </row>
    <row r="27" spans="1:10" ht="19.5" customHeight="1">
      <c r="A27" s="156">
        <v>17</v>
      </c>
      <c r="B27" s="92" t="s">
        <v>243</v>
      </c>
      <c r="C27" s="93" t="s">
        <v>244</v>
      </c>
      <c r="D27" s="94" t="s">
        <v>242</v>
      </c>
      <c r="E27" s="198">
        <v>35378</v>
      </c>
      <c r="F27" s="84" t="s">
        <v>47</v>
      </c>
      <c r="G27" s="135" t="s">
        <v>205</v>
      </c>
      <c r="H27" s="43" t="s">
        <v>451</v>
      </c>
      <c r="I27" s="157">
        <v>3</v>
      </c>
      <c r="J27" s="158" t="str">
        <f t="shared" si="0"/>
        <v>Ba điểm</v>
      </c>
    </row>
    <row r="28" spans="1:10" ht="19.5" customHeight="1">
      <c r="A28" s="156">
        <v>18</v>
      </c>
      <c r="B28" s="92" t="s">
        <v>245</v>
      </c>
      <c r="C28" s="69" t="s">
        <v>246</v>
      </c>
      <c r="D28" s="70" t="s">
        <v>247</v>
      </c>
      <c r="E28" s="203" t="s">
        <v>248</v>
      </c>
      <c r="F28" s="43" t="s">
        <v>47</v>
      </c>
      <c r="G28" s="134" t="s">
        <v>139</v>
      </c>
      <c r="H28" s="43" t="s">
        <v>452</v>
      </c>
      <c r="I28" s="157">
        <v>5</v>
      </c>
      <c r="J28" s="158" t="str">
        <f t="shared" si="0"/>
        <v>Năm điểm</v>
      </c>
    </row>
    <row r="29" spans="1:10" ht="19.5" customHeight="1">
      <c r="A29" s="156">
        <v>19</v>
      </c>
      <c r="B29" s="92" t="s">
        <v>149</v>
      </c>
      <c r="C29" s="69" t="s">
        <v>150</v>
      </c>
      <c r="D29" s="70" t="s">
        <v>151</v>
      </c>
      <c r="E29" s="201" t="s">
        <v>152</v>
      </c>
      <c r="F29" s="43" t="s">
        <v>54</v>
      </c>
      <c r="G29" s="134" t="s">
        <v>142</v>
      </c>
      <c r="H29" s="43" t="s">
        <v>453</v>
      </c>
      <c r="I29" s="157">
        <v>5</v>
      </c>
      <c r="J29" s="158" t="str">
        <f t="shared" si="0"/>
        <v>Năm điểm</v>
      </c>
    </row>
    <row r="30" spans="1:10" ht="19.5" customHeight="1">
      <c r="A30" s="156">
        <v>20</v>
      </c>
      <c r="B30" s="92" t="s">
        <v>249</v>
      </c>
      <c r="C30" s="93" t="s">
        <v>48</v>
      </c>
      <c r="D30" s="94" t="s">
        <v>250</v>
      </c>
      <c r="E30" s="198">
        <v>35218</v>
      </c>
      <c r="F30" s="84" t="s">
        <v>47</v>
      </c>
      <c r="G30" s="135" t="s">
        <v>208</v>
      </c>
      <c r="H30" s="43" t="s">
        <v>454</v>
      </c>
      <c r="I30" s="157">
        <v>2.5</v>
      </c>
      <c r="J30" s="158" t="str">
        <f t="shared" si="0"/>
        <v>Hai điểm năm</v>
      </c>
    </row>
    <row r="31" spans="1:10" ht="19.5" customHeight="1">
      <c r="A31" s="156">
        <v>21</v>
      </c>
      <c r="B31" s="92" t="s">
        <v>252</v>
      </c>
      <c r="C31" s="93" t="s">
        <v>253</v>
      </c>
      <c r="D31" s="94" t="s">
        <v>254</v>
      </c>
      <c r="E31" s="198">
        <v>35065</v>
      </c>
      <c r="F31" s="84" t="s">
        <v>45</v>
      </c>
      <c r="G31" s="135" t="s">
        <v>203</v>
      </c>
      <c r="H31" s="43" t="s">
        <v>455</v>
      </c>
      <c r="I31" s="157">
        <v>6</v>
      </c>
      <c r="J31" s="158" t="str">
        <f t="shared" si="0"/>
        <v>Sáu điểm</v>
      </c>
    </row>
    <row r="32" spans="1:10" ht="19.5" customHeight="1">
      <c r="A32" s="156">
        <v>22</v>
      </c>
      <c r="B32" s="92" t="s">
        <v>255</v>
      </c>
      <c r="C32" s="69" t="s">
        <v>256</v>
      </c>
      <c r="D32" s="70" t="s">
        <v>257</v>
      </c>
      <c r="E32" s="203" t="s">
        <v>258</v>
      </c>
      <c r="F32" s="43" t="s">
        <v>45</v>
      </c>
      <c r="G32" s="134" t="s">
        <v>139</v>
      </c>
      <c r="H32" s="43" t="s">
        <v>456</v>
      </c>
      <c r="I32" s="157">
        <v>7.5</v>
      </c>
      <c r="J32" s="158" t="str">
        <f t="shared" si="0"/>
        <v>Bảy điểm năm</v>
      </c>
    </row>
    <row r="33" spans="1:10" ht="19.5" customHeight="1">
      <c r="A33" s="156">
        <v>23</v>
      </c>
      <c r="B33" s="92" t="s">
        <v>262</v>
      </c>
      <c r="C33" s="93" t="s">
        <v>263</v>
      </c>
      <c r="D33" s="94" t="s">
        <v>264</v>
      </c>
      <c r="E33" s="198">
        <v>35092</v>
      </c>
      <c r="F33" s="84" t="s">
        <v>54</v>
      </c>
      <c r="G33" s="135" t="s">
        <v>205</v>
      </c>
      <c r="H33" s="43" t="s">
        <v>457</v>
      </c>
      <c r="I33" s="157">
        <v>5</v>
      </c>
      <c r="J33" s="158" t="str">
        <f t="shared" si="0"/>
        <v>Năm điểm</v>
      </c>
    </row>
    <row r="34" spans="1:10" ht="19.5" customHeight="1">
      <c r="A34" s="156">
        <v>24</v>
      </c>
      <c r="B34" s="92" t="s">
        <v>267</v>
      </c>
      <c r="C34" s="93" t="s">
        <v>48</v>
      </c>
      <c r="D34" s="94" t="s">
        <v>266</v>
      </c>
      <c r="E34" s="198">
        <v>34827</v>
      </c>
      <c r="F34" s="84" t="s">
        <v>206</v>
      </c>
      <c r="G34" s="135" t="s">
        <v>205</v>
      </c>
      <c r="H34" s="43" t="s">
        <v>458</v>
      </c>
      <c r="I34" s="157">
        <v>4</v>
      </c>
      <c r="J34" s="158" t="str">
        <f t="shared" si="0"/>
        <v>Bốn điểm</v>
      </c>
    </row>
    <row r="35" spans="1:10" ht="19.5" customHeight="1">
      <c r="A35" s="156">
        <v>25</v>
      </c>
      <c r="B35" s="92" t="s">
        <v>268</v>
      </c>
      <c r="C35" s="93" t="s">
        <v>269</v>
      </c>
      <c r="D35" s="94" t="s">
        <v>270</v>
      </c>
      <c r="E35" s="198">
        <v>34774</v>
      </c>
      <c r="F35" s="84" t="s">
        <v>167</v>
      </c>
      <c r="G35" s="135" t="s">
        <v>203</v>
      </c>
      <c r="H35" s="43" t="s">
        <v>459</v>
      </c>
      <c r="I35" s="157">
        <v>5</v>
      </c>
      <c r="J35" s="158" t="str">
        <f t="shared" si="0"/>
        <v>Năm điểm</v>
      </c>
    </row>
    <row r="36" spans="1:10" ht="19.5" customHeight="1">
      <c r="A36" s="156">
        <v>26</v>
      </c>
      <c r="B36" s="92" t="s">
        <v>272</v>
      </c>
      <c r="C36" s="93" t="s">
        <v>273</v>
      </c>
      <c r="D36" s="94" t="s">
        <v>271</v>
      </c>
      <c r="E36" s="198">
        <v>35135</v>
      </c>
      <c r="F36" s="84" t="s">
        <v>21</v>
      </c>
      <c r="G36" s="135" t="s">
        <v>221</v>
      </c>
      <c r="H36" s="43" t="s">
        <v>460</v>
      </c>
      <c r="I36" s="157">
        <v>6.5</v>
      </c>
      <c r="J36" s="158" t="str">
        <f t="shared" si="0"/>
        <v>Sáu điểm năm</v>
      </c>
    </row>
    <row r="37" spans="1:10" ht="19.5" customHeight="1">
      <c r="A37" s="156">
        <v>27</v>
      </c>
      <c r="B37" s="92" t="s">
        <v>274</v>
      </c>
      <c r="C37" s="93" t="s">
        <v>16</v>
      </c>
      <c r="D37" s="94" t="s">
        <v>275</v>
      </c>
      <c r="E37" s="198">
        <v>35301</v>
      </c>
      <c r="F37" s="84" t="s">
        <v>54</v>
      </c>
      <c r="G37" s="135" t="s">
        <v>205</v>
      </c>
      <c r="H37" s="43" t="s">
        <v>461</v>
      </c>
      <c r="I37" s="157">
        <v>5.5</v>
      </c>
      <c r="J37" s="158" t="str">
        <f t="shared" si="0"/>
        <v>Năm điểm năm</v>
      </c>
    </row>
    <row r="38" spans="1:10" ht="19.5" customHeight="1">
      <c r="A38" s="156">
        <v>28</v>
      </c>
      <c r="B38" s="92" t="s">
        <v>276</v>
      </c>
      <c r="C38" s="93" t="s">
        <v>138</v>
      </c>
      <c r="D38" s="94" t="s">
        <v>277</v>
      </c>
      <c r="E38" s="198">
        <v>35058</v>
      </c>
      <c r="F38" s="84" t="s">
        <v>47</v>
      </c>
      <c r="G38" s="135" t="s">
        <v>209</v>
      </c>
      <c r="H38" s="43" t="s">
        <v>462</v>
      </c>
      <c r="I38" s="157">
        <v>5</v>
      </c>
      <c r="J38" s="158" t="str">
        <f t="shared" si="0"/>
        <v>Năm điểm</v>
      </c>
    </row>
    <row r="39" spans="1:10" ht="19.5" customHeight="1">
      <c r="A39" s="156">
        <v>29</v>
      </c>
      <c r="B39" s="92" t="s">
        <v>278</v>
      </c>
      <c r="C39" s="93" t="s">
        <v>279</v>
      </c>
      <c r="D39" s="94" t="s">
        <v>280</v>
      </c>
      <c r="E39" s="198">
        <v>35310</v>
      </c>
      <c r="F39" s="84" t="s">
        <v>167</v>
      </c>
      <c r="G39" s="135" t="s">
        <v>209</v>
      </c>
      <c r="H39" s="43" t="s">
        <v>463</v>
      </c>
      <c r="I39" s="157">
        <v>9.5</v>
      </c>
      <c r="J39" s="158" t="str">
        <f t="shared" si="0"/>
        <v>Chín điểm năm</v>
      </c>
    </row>
    <row r="40" spans="1:10" ht="19.5" customHeight="1">
      <c r="A40" s="156">
        <v>30</v>
      </c>
      <c r="B40" s="92" t="s">
        <v>281</v>
      </c>
      <c r="C40" s="93" t="s">
        <v>282</v>
      </c>
      <c r="D40" s="94" t="s">
        <v>283</v>
      </c>
      <c r="E40" s="198">
        <v>35310</v>
      </c>
      <c r="F40" s="84" t="s">
        <v>54</v>
      </c>
      <c r="G40" s="135" t="s">
        <v>208</v>
      </c>
      <c r="H40" s="43" t="s">
        <v>464</v>
      </c>
      <c r="I40" s="157">
        <v>4.5</v>
      </c>
      <c r="J40" s="158" t="str">
        <f t="shared" si="0"/>
        <v>Bốn điểm năm</v>
      </c>
    </row>
    <row r="41" spans="1:10" ht="19.5" customHeight="1">
      <c r="A41" s="156">
        <v>31</v>
      </c>
      <c r="B41" s="92" t="s">
        <v>168</v>
      </c>
      <c r="C41" s="69" t="s">
        <v>79</v>
      </c>
      <c r="D41" s="70" t="s">
        <v>169</v>
      </c>
      <c r="E41" s="201">
        <v>35164</v>
      </c>
      <c r="F41" s="43" t="s">
        <v>58</v>
      </c>
      <c r="G41" s="134" t="s">
        <v>157</v>
      </c>
      <c r="H41" s="43" t="s">
        <v>465</v>
      </c>
      <c r="I41" s="157">
        <v>4</v>
      </c>
      <c r="J41" s="158" t="str">
        <f t="shared" si="0"/>
        <v>Bốn điểm</v>
      </c>
    </row>
    <row r="42" spans="1:10" ht="19.5" customHeight="1">
      <c r="A42" s="156">
        <v>32</v>
      </c>
      <c r="B42" s="92" t="s">
        <v>170</v>
      </c>
      <c r="C42" s="69" t="s">
        <v>171</v>
      </c>
      <c r="D42" s="70" t="s">
        <v>62</v>
      </c>
      <c r="E42" s="201">
        <v>35256</v>
      </c>
      <c r="F42" s="43" t="s">
        <v>54</v>
      </c>
      <c r="G42" s="134" t="s">
        <v>156</v>
      </c>
      <c r="H42" s="43" t="s">
        <v>466</v>
      </c>
      <c r="I42" s="157">
        <v>4</v>
      </c>
      <c r="J42" s="158" t="str">
        <f t="shared" si="0"/>
        <v>Bốn điểm</v>
      </c>
    </row>
    <row r="43" spans="1:10" ht="19.5" customHeight="1">
      <c r="A43" s="156">
        <v>33</v>
      </c>
      <c r="B43" s="92" t="s">
        <v>285</v>
      </c>
      <c r="C43" s="93" t="s">
        <v>244</v>
      </c>
      <c r="D43" s="94" t="s">
        <v>62</v>
      </c>
      <c r="E43" s="198">
        <v>35258</v>
      </c>
      <c r="F43" s="84" t="s">
        <v>21</v>
      </c>
      <c r="G43" s="135" t="s">
        <v>205</v>
      </c>
      <c r="H43" s="43" t="s">
        <v>467</v>
      </c>
      <c r="I43" s="157">
        <v>5</v>
      </c>
      <c r="J43" s="158" t="str">
        <f t="shared" si="0"/>
        <v>Năm điểm</v>
      </c>
    </row>
    <row r="44" spans="1:10" ht="19.5" customHeight="1">
      <c r="A44" s="156">
        <v>34</v>
      </c>
      <c r="B44" s="92" t="s">
        <v>286</v>
      </c>
      <c r="C44" s="93" t="s">
        <v>287</v>
      </c>
      <c r="D44" s="94" t="s">
        <v>288</v>
      </c>
      <c r="E44" s="198">
        <v>35340</v>
      </c>
      <c r="F44" s="84" t="s">
        <v>54</v>
      </c>
      <c r="G44" s="135" t="s">
        <v>205</v>
      </c>
      <c r="H44" s="43" t="s">
        <v>468</v>
      </c>
      <c r="I44" s="157">
        <v>4.5</v>
      </c>
      <c r="J44" s="158" t="str">
        <f t="shared" si="0"/>
        <v>Bốn điểm năm</v>
      </c>
    </row>
    <row r="45" spans="1:10" ht="19.5" customHeight="1">
      <c r="A45" s="156">
        <v>35</v>
      </c>
      <c r="B45" s="92" t="s">
        <v>546</v>
      </c>
      <c r="C45" s="69" t="s">
        <v>547</v>
      </c>
      <c r="D45" s="70" t="s">
        <v>288</v>
      </c>
      <c r="E45" s="203" t="s">
        <v>548</v>
      </c>
      <c r="F45" s="43" t="s">
        <v>21</v>
      </c>
      <c r="G45" s="134" t="s">
        <v>139</v>
      </c>
      <c r="H45" s="43" t="s">
        <v>469</v>
      </c>
      <c r="I45" s="157">
        <v>4</v>
      </c>
      <c r="J45" s="158" t="str">
        <f t="shared" si="0"/>
        <v>Bốn điểm</v>
      </c>
    </row>
    <row r="46" spans="1:10" ht="19.5" customHeight="1">
      <c r="A46" s="156">
        <v>36</v>
      </c>
      <c r="B46" s="92" t="s">
        <v>289</v>
      </c>
      <c r="C46" s="93" t="s">
        <v>290</v>
      </c>
      <c r="D46" s="94" t="s">
        <v>288</v>
      </c>
      <c r="E46" s="198">
        <v>35118</v>
      </c>
      <c r="F46" s="84" t="s">
        <v>47</v>
      </c>
      <c r="G46" s="135" t="s">
        <v>204</v>
      </c>
      <c r="H46" s="43" t="s">
        <v>470</v>
      </c>
      <c r="I46" s="157">
        <v>4</v>
      </c>
      <c r="J46" s="158" t="str">
        <f t="shared" si="0"/>
        <v>Bốn điểm</v>
      </c>
    </row>
    <row r="47" spans="1:10" ht="19.5" customHeight="1">
      <c r="A47" s="156">
        <v>37</v>
      </c>
      <c r="B47" s="92" t="s">
        <v>291</v>
      </c>
      <c r="C47" s="93" t="s">
        <v>292</v>
      </c>
      <c r="D47" s="94" t="s">
        <v>60</v>
      </c>
      <c r="E47" s="198">
        <v>35330</v>
      </c>
      <c r="F47" s="84" t="s">
        <v>54</v>
      </c>
      <c r="G47" s="135" t="s">
        <v>205</v>
      </c>
      <c r="H47" s="43" t="s">
        <v>471</v>
      </c>
      <c r="I47" s="157">
        <v>6.5</v>
      </c>
      <c r="J47" s="158" t="str">
        <f t="shared" si="0"/>
        <v>Sáu điểm năm</v>
      </c>
    </row>
    <row r="48" spans="1:10" ht="19.5" customHeight="1">
      <c r="A48" s="156">
        <v>38</v>
      </c>
      <c r="B48" s="92" t="s">
        <v>293</v>
      </c>
      <c r="C48" s="93" t="s">
        <v>294</v>
      </c>
      <c r="D48" s="94" t="s">
        <v>60</v>
      </c>
      <c r="E48" s="198">
        <v>35411</v>
      </c>
      <c r="F48" s="84" t="s">
        <v>54</v>
      </c>
      <c r="G48" s="135" t="s">
        <v>221</v>
      </c>
      <c r="H48" s="43" t="s">
        <v>472</v>
      </c>
      <c r="I48" s="157">
        <v>3</v>
      </c>
      <c r="J48" s="158" t="str">
        <f t="shared" si="0"/>
        <v>Ba điểm</v>
      </c>
    </row>
    <row r="49" spans="1:10" ht="19.5" customHeight="1">
      <c r="A49" s="156">
        <v>39</v>
      </c>
      <c r="B49" s="92" t="s">
        <v>300</v>
      </c>
      <c r="C49" s="93" t="s">
        <v>301</v>
      </c>
      <c r="D49" s="94" t="s">
        <v>299</v>
      </c>
      <c r="E49" s="198">
        <v>35112</v>
      </c>
      <c r="F49" s="84" t="s">
        <v>54</v>
      </c>
      <c r="G49" s="135" t="s">
        <v>209</v>
      </c>
      <c r="H49" s="43" t="s">
        <v>473</v>
      </c>
      <c r="I49" s="157">
        <v>6</v>
      </c>
      <c r="J49" s="158" t="str">
        <f t="shared" si="0"/>
        <v>Sáu điểm</v>
      </c>
    </row>
    <row r="50" spans="1:10" ht="19.5" customHeight="1">
      <c r="A50" s="156">
        <v>40</v>
      </c>
      <c r="B50" s="92" t="s">
        <v>302</v>
      </c>
      <c r="C50" s="93" t="s">
        <v>64</v>
      </c>
      <c r="D50" s="94" t="s">
        <v>303</v>
      </c>
      <c r="E50" s="198">
        <v>35328</v>
      </c>
      <c r="F50" s="84" t="s">
        <v>304</v>
      </c>
      <c r="G50" s="135" t="s">
        <v>204</v>
      </c>
      <c r="H50" s="43" t="s">
        <v>474</v>
      </c>
      <c r="I50" s="157">
        <v>7.5</v>
      </c>
      <c r="J50" s="158" t="str">
        <f t="shared" si="0"/>
        <v>Bảy điểm năm</v>
      </c>
    </row>
    <row r="51" spans="1:10" ht="19.5" customHeight="1">
      <c r="A51" s="156">
        <v>41</v>
      </c>
      <c r="B51" s="92" t="s">
        <v>307</v>
      </c>
      <c r="C51" s="93" t="s">
        <v>308</v>
      </c>
      <c r="D51" s="94" t="s">
        <v>52</v>
      </c>
      <c r="E51" s="198">
        <v>35249</v>
      </c>
      <c r="F51" s="84" t="s">
        <v>19</v>
      </c>
      <c r="G51" s="135" t="s">
        <v>203</v>
      </c>
      <c r="H51" s="43" t="s">
        <v>475</v>
      </c>
      <c r="I51" s="157">
        <v>5</v>
      </c>
      <c r="J51" s="158" t="str">
        <f t="shared" si="0"/>
        <v>Năm điểm</v>
      </c>
    </row>
    <row r="52" spans="1:10" ht="19.5" customHeight="1">
      <c r="A52" s="156">
        <v>42</v>
      </c>
      <c r="B52" s="92" t="s">
        <v>172</v>
      </c>
      <c r="C52" s="69" t="s">
        <v>173</v>
      </c>
      <c r="D52" s="70" t="s">
        <v>52</v>
      </c>
      <c r="E52" s="201">
        <v>35236</v>
      </c>
      <c r="F52" s="43" t="s">
        <v>19</v>
      </c>
      <c r="G52" s="134" t="s">
        <v>156</v>
      </c>
      <c r="H52" s="43" t="s">
        <v>476</v>
      </c>
      <c r="I52" s="157">
        <v>2.5</v>
      </c>
      <c r="J52" s="158" t="str">
        <f t="shared" si="0"/>
        <v>Hai điểm năm</v>
      </c>
    </row>
    <row r="53" spans="1:10" ht="19.5" customHeight="1">
      <c r="A53" s="156">
        <v>43</v>
      </c>
      <c r="B53" s="92" t="s">
        <v>309</v>
      </c>
      <c r="C53" s="93" t="s">
        <v>295</v>
      </c>
      <c r="D53" s="94" t="s">
        <v>310</v>
      </c>
      <c r="E53" s="198">
        <v>35141</v>
      </c>
      <c r="F53" s="84" t="s">
        <v>54</v>
      </c>
      <c r="G53" s="135" t="s">
        <v>203</v>
      </c>
      <c r="H53" s="43" t="s">
        <v>477</v>
      </c>
      <c r="I53" s="157">
        <v>4</v>
      </c>
      <c r="J53" s="158" t="str">
        <f t="shared" si="0"/>
        <v>Bốn điểm</v>
      </c>
    </row>
    <row r="54" spans="1:10" ht="19.5" customHeight="1">
      <c r="A54" s="156">
        <v>44</v>
      </c>
      <c r="B54" s="92" t="s">
        <v>311</v>
      </c>
      <c r="C54" s="93" t="s">
        <v>312</v>
      </c>
      <c r="D54" s="94" t="s">
        <v>50</v>
      </c>
      <c r="E54" s="198">
        <v>35336</v>
      </c>
      <c r="F54" s="84" t="s">
        <v>21</v>
      </c>
      <c r="G54" s="135" t="s">
        <v>208</v>
      </c>
      <c r="H54" s="43" t="s">
        <v>478</v>
      </c>
      <c r="I54" s="157">
        <v>5.5</v>
      </c>
      <c r="J54" s="158" t="str">
        <f t="shared" si="0"/>
        <v>Năm điểm năm</v>
      </c>
    </row>
    <row r="55" spans="1:10" ht="19.5" customHeight="1">
      <c r="A55" s="156">
        <v>45</v>
      </c>
      <c r="B55" s="92" t="s">
        <v>313</v>
      </c>
      <c r="C55" s="93" t="s">
        <v>306</v>
      </c>
      <c r="D55" s="94" t="s">
        <v>50</v>
      </c>
      <c r="E55" s="198">
        <v>35368</v>
      </c>
      <c r="F55" s="84" t="s">
        <v>21</v>
      </c>
      <c r="G55" s="135" t="s">
        <v>236</v>
      </c>
      <c r="H55" s="43" t="s">
        <v>479</v>
      </c>
      <c r="I55" s="157">
        <v>3.5</v>
      </c>
      <c r="J55" s="158" t="str">
        <f t="shared" si="0"/>
        <v>Ba điểm năm</v>
      </c>
    </row>
    <row r="56" spans="1:10" ht="19.5" customHeight="1">
      <c r="A56" s="156">
        <v>46</v>
      </c>
      <c r="B56" s="92" t="s">
        <v>314</v>
      </c>
      <c r="C56" s="93" t="s">
        <v>153</v>
      </c>
      <c r="D56" s="94" t="s">
        <v>50</v>
      </c>
      <c r="E56" s="198">
        <v>35333</v>
      </c>
      <c r="F56" s="84" t="s">
        <v>19</v>
      </c>
      <c r="G56" s="135" t="s">
        <v>227</v>
      </c>
      <c r="H56" s="43" t="s">
        <v>480</v>
      </c>
      <c r="I56" s="157">
        <v>3</v>
      </c>
      <c r="J56" s="158" t="str">
        <f t="shared" si="0"/>
        <v>Ba điểm</v>
      </c>
    </row>
    <row r="57" spans="1:10" ht="19.5" customHeight="1">
      <c r="A57" s="156">
        <v>47</v>
      </c>
      <c r="B57" s="92" t="s">
        <v>315</v>
      </c>
      <c r="C57" s="93" t="s">
        <v>48</v>
      </c>
      <c r="D57" s="94" t="s">
        <v>316</v>
      </c>
      <c r="E57" s="198">
        <v>35204</v>
      </c>
      <c r="F57" s="84" t="s">
        <v>44</v>
      </c>
      <c r="G57" s="135" t="s">
        <v>227</v>
      </c>
      <c r="H57" s="43" t="s">
        <v>481</v>
      </c>
      <c r="I57" s="157">
        <v>9</v>
      </c>
      <c r="J57" s="158" t="str">
        <f t="shared" si="0"/>
        <v>Chín điểm</v>
      </c>
    </row>
    <row r="58" spans="1:10" ht="19.5" customHeight="1">
      <c r="A58" s="156">
        <v>48</v>
      </c>
      <c r="B58" s="92" t="s">
        <v>320</v>
      </c>
      <c r="C58" s="93" t="s">
        <v>48</v>
      </c>
      <c r="D58" s="94" t="s">
        <v>143</v>
      </c>
      <c r="E58" s="198">
        <v>35242</v>
      </c>
      <c r="F58" s="84" t="s">
        <v>54</v>
      </c>
      <c r="G58" s="135" t="s">
        <v>203</v>
      </c>
      <c r="H58" s="43" t="s">
        <v>482</v>
      </c>
      <c r="I58" s="157">
        <v>9</v>
      </c>
      <c r="J58" s="158" t="str">
        <f t="shared" si="0"/>
        <v>Chín điểm</v>
      </c>
    </row>
    <row r="59" spans="1:10" ht="19.5" customHeight="1">
      <c r="A59" s="156">
        <v>49</v>
      </c>
      <c r="B59" s="92" t="s">
        <v>321</v>
      </c>
      <c r="C59" s="93" t="s">
        <v>322</v>
      </c>
      <c r="D59" s="94" t="s">
        <v>143</v>
      </c>
      <c r="E59" s="198">
        <v>35339</v>
      </c>
      <c r="F59" s="84" t="s">
        <v>45</v>
      </c>
      <c r="G59" s="135" t="s">
        <v>227</v>
      </c>
      <c r="H59" s="43" t="s">
        <v>483</v>
      </c>
      <c r="I59" s="157">
        <v>9.5</v>
      </c>
      <c r="J59" s="158" t="str">
        <f t="shared" si="0"/>
        <v>Chín điểm năm</v>
      </c>
    </row>
    <row r="60" spans="1:10" ht="19.5" customHeight="1">
      <c r="A60" s="156">
        <v>50</v>
      </c>
      <c r="B60" s="92" t="s">
        <v>323</v>
      </c>
      <c r="C60" s="93" t="s">
        <v>324</v>
      </c>
      <c r="D60" s="94" t="s">
        <v>143</v>
      </c>
      <c r="E60" s="198">
        <v>35067</v>
      </c>
      <c r="F60" s="84" t="s">
        <v>136</v>
      </c>
      <c r="G60" s="135" t="s">
        <v>204</v>
      </c>
      <c r="H60" s="43" t="s">
        <v>484</v>
      </c>
      <c r="I60" s="157">
        <v>2.5</v>
      </c>
      <c r="J60" s="158" t="str">
        <f t="shared" si="0"/>
        <v>Hai điểm năm</v>
      </c>
    </row>
    <row r="61" spans="1:10" ht="19.5" customHeight="1">
      <c r="A61" s="156">
        <v>51</v>
      </c>
      <c r="B61" s="92" t="s">
        <v>325</v>
      </c>
      <c r="C61" s="93" t="s">
        <v>305</v>
      </c>
      <c r="D61" s="94" t="s">
        <v>65</v>
      </c>
      <c r="E61" s="198">
        <v>35165</v>
      </c>
      <c r="F61" s="84" t="s">
        <v>54</v>
      </c>
      <c r="G61" s="135" t="s">
        <v>221</v>
      </c>
      <c r="H61" s="43" t="s">
        <v>485</v>
      </c>
      <c r="I61" s="157">
        <v>6</v>
      </c>
      <c r="J61" s="158" t="str">
        <f t="shared" si="0"/>
        <v>Sáu điểm</v>
      </c>
    </row>
    <row r="62" spans="1:10" s="191" customFormat="1" ht="19.5" customHeight="1">
      <c r="A62" s="157">
        <v>52</v>
      </c>
      <c r="B62" s="188" t="s">
        <v>174</v>
      </c>
      <c r="C62" s="189" t="s">
        <v>175</v>
      </c>
      <c r="D62" s="190" t="s">
        <v>65</v>
      </c>
      <c r="E62" s="201">
        <v>35247</v>
      </c>
      <c r="F62" s="157" t="s">
        <v>45</v>
      </c>
      <c r="G62" s="158" t="s">
        <v>156</v>
      </c>
      <c r="H62" s="157" t="s">
        <v>486</v>
      </c>
      <c r="I62" s="157">
        <v>0</v>
      </c>
      <c r="J62" s="158" t="str">
        <f t="shared" si="0"/>
        <v>Không điểm</v>
      </c>
    </row>
    <row r="63" spans="1:10" ht="19.5" customHeight="1">
      <c r="A63" s="156">
        <v>53</v>
      </c>
      <c r="B63" s="92" t="s">
        <v>326</v>
      </c>
      <c r="C63" s="93" t="s">
        <v>222</v>
      </c>
      <c r="D63" s="94" t="s">
        <v>327</v>
      </c>
      <c r="E63" s="198">
        <v>35184</v>
      </c>
      <c r="F63" s="84" t="s">
        <v>54</v>
      </c>
      <c r="G63" s="135" t="s">
        <v>209</v>
      </c>
      <c r="H63" s="43" t="s">
        <v>487</v>
      </c>
      <c r="I63" s="157">
        <v>6</v>
      </c>
      <c r="J63" s="158" t="str">
        <f t="shared" si="0"/>
        <v>Sáu điểm</v>
      </c>
    </row>
    <row r="64" spans="1:10" s="24" customFormat="1" ht="19.5" customHeight="1">
      <c r="A64" s="157">
        <v>54</v>
      </c>
      <c r="B64" s="188" t="s">
        <v>22</v>
      </c>
      <c r="C64" s="189" t="s">
        <v>80</v>
      </c>
      <c r="D64" s="190" t="s">
        <v>66</v>
      </c>
      <c r="E64" s="201">
        <v>34515</v>
      </c>
      <c r="F64" s="157" t="s">
        <v>44</v>
      </c>
      <c r="G64" s="158" t="s">
        <v>25</v>
      </c>
      <c r="H64" s="157" t="s">
        <v>488</v>
      </c>
      <c r="I64" s="157">
        <v>4.5</v>
      </c>
      <c r="J64" s="158" t="str">
        <f t="shared" si="0"/>
        <v>Bốn điểm năm</v>
      </c>
    </row>
    <row r="65" spans="1:10" ht="19.5" customHeight="1">
      <c r="A65" s="156">
        <v>55</v>
      </c>
      <c r="B65" s="92" t="s">
        <v>176</v>
      </c>
      <c r="C65" s="69" t="s">
        <v>130</v>
      </c>
      <c r="D65" s="70" t="s">
        <v>17</v>
      </c>
      <c r="E65" s="201">
        <v>35223</v>
      </c>
      <c r="F65" s="43" t="s">
        <v>19</v>
      </c>
      <c r="G65" s="134" t="s">
        <v>157</v>
      </c>
      <c r="H65" s="43" t="s">
        <v>489</v>
      </c>
      <c r="I65" s="157">
        <v>6</v>
      </c>
      <c r="J65" s="158" t="str">
        <f t="shared" si="0"/>
        <v>Sáu điểm</v>
      </c>
    </row>
    <row r="66" spans="1:10" ht="19.5" customHeight="1">
      <c r="A66" s="156">
        <v>56</v>
      </c>
      <c r="B66" s="92" t="s">
        <v>328</v>
      </c>
      <c r="C66" s="69" t="s">
        <v>16</v>
      </c>
      <c r="D66" s="70" t="s">
        <v>17</v>
      </c>
      <c r="E66" s="203" t="s">
        <v>329</v>
      </c>
      <c r="F66" s="43" t="s">
        <v>206</v>
      </c>
      <c r="G66" s="134" t="s">
        <v>18</v>
      </c>
      <c r="H66" s="157" t="s">
        <v>490</v>
      </c>
      <c r="I66" s="157">
        <v>3.5</v>
      </c>
      <c r="J66" s="158" t="str">
        <f t="shared" si="0"/>
        <v>Ba điểm năm</v>
      </c>
    </row>
    <row r="67" spans="1:10" ht="19.5" customHeight="1">
      <c r="A67" s="156">
        <v>57</v>
      </c>
      <c r="B67" s="92" t="s">
        <v>333</v>
      </c>
      <c r="C67" s="93" t="s">
        <v>48</v>
      </c>
      <c r="D67" s="94" t="s">
        <v>67</v>
      </c>
      <c r="E67" s="198">
        <v>35107</v>
      </c>
      <c r="F67" s="84" t="s">
        <v>54</v>
      </c>
      <c r="G67" s="135" t="s">
        <v>236</v>
      </c>
      <c r="H67" s="43" t="s">
        <v>491</v>
      </c>
      <c r="I67" s="157">
        <v>3</v>
      </c>
      <c r="J67" s="158" t="str">
        <f t="shared" si="0"/>
        <v>Ba điểm</v>
      </c>
    </row>
    <row r="68" spans="1:10" ht="19.5" customHeight="1">
      <c r="A68" s="156">
        <v>58</v>
      </c>
      <c r="B68" s="92" t="s">
        <v>334</v>
      </c>
      <c r="C68" s="93" t="s">
        <v>335</v>
      </c>
      <c r="D68" s="94" t="s">
        <v>336</v>
      </c>
      <c r="E68" s="198">
        <v>34870</v>
      </c>
      <c r="F68" s="84" t="s">
        <v>47</v>
      </c>
      <c r="G68" s="135" t="s">
        <v>205</v>
      </c>
      <c r="H68" s="43" t="s">
        <v>492</v>
      </c>
      <c r="I68" s="157">
        <v>7</v>
      </c>
      <c r="J68" s="158" t="str">
        <f t="shared" si="0"/>
        <v>Bảy điểm</v>
      </c>
    </row>
    <row r="69" spans="1:10" ht="19.5" customHeight="1">
      <c r="A69" s="156">
        <v>59</v>
      </c>
      <c r="B69" s="92" t="s">
        <v>337</v>
      </c>
      <c r="C69" s="93" t="s">
        <v>338</v>
      </c>
      <c r="D69" s="94" t="s">
        <v>336</v>
      </c>
      <c r="E69" s="198">
        <v>35275</v>
      </c>
      <c r="F69" s="84" t="s">
        <v>47</v>
      </c>
      <c r="G69" s="135" t="s">
        <v>209</v>
      </c>
      <c r="H69" s="43" t="s">
        <v>493</v>
      </c>
      <c r="I69" s="157">
        <v>5</v>
      </c>
      <c r="J69" s="158" t="str">
        <f t="shared" si="0"/>
        <v>Năm điểm</v>
      </c>
    </row>
    <row r="70" spans="1:10" ht="19.5" customHeight="1">
      <c r="A70" s="156">
        <v>60</v>
      </c>
      <c r="B70" s="92" t="s">
        <v>339</v>
      </c>
      <c r="C70" s="93" t="s">
        <v>340</v>
      </c>
      <c r="D70" s="94" t="s">
        <v>341</v>
      </c>
      <c r="E70" s="198">
        <v>35398</v>
      </c>
      <c r="F70" s="84" t="s">
        <v>47</v>
      </c>
      <c r="G70" s="135" t="s">
        <v>203</v>
      </c>
      <c r="H70" s="43" t="s">
        <v>494</v>
      </c>
      <c r="I70" s="157">
        <v>6.5</v>
      </c>
      <c r="J70" s="158" t="str">
        <f t="shared" si="0"/>
        <v>Sáu điểm năm</v>
      </c>
    </row>
    <row r="71" spans="1:10" ht="19.5" customHeight="1">
      <c r="A71" s="156">
        <v>61</v>
      </c>
      <c r="B71" s="92" t="s">
        <v>342</v>
      </c>
      <c r="C71" s="93" t="s">
        <v>343</v>
      </c>
      <c r="D71" s="94" t="s">
        <v>344</v>
      </c>
      <c r="E71" s="198">
        <v>34816</v>
      </c>
      <c r="F71" s="84" t="s">
        <v>21</v>
      </c>
      <c r="G71" s="135" t="s">
        <v>227</v>
      </c>
      <c r="H71" s="43" t="s">
        <v>495</v>
      </c>
      <c r="I71" s="157">
        <v>9</v>
      </c>
      <c r="J71" s="158" t="str">
        <f t="shared" si="0"/>
        <v>Chín điểm</v>
      </c>
    </row>
    <row r="72" spans="1:10" ht="19.5" customHeight="1">
      <c r="A72" s="156">
        <v>62</v>
      </c>
      <c r="B72" s="92" t="s">
        <v>345</v>
      </c>
      <c r="C72" s="93" t="s">
        <v>346</v>
      </c>
      <c r="D72" s="94" t="s">
        <v>347</v>
      </c>
      <c r="E72" s="198">
        <v>34992</v>
      </c>
      <c r="F72" s="84" t="s">
        <v>21</v>
      </c>
      <c r="G72" s="135" t="s">
        <v>221</v>
      </c>
      <c r="H72" s="43" t="s">
        <v>496</v>
      </c>
      <c r="I72" s="157">
        <v>3</v>
      </c>
      <c r="J72" s="158" t="str">
        <f t="shared" si="0"/>
        <v>Ba điểm</v>
      </c>
    </row>
    <row r="73" spans="1:10" ht="19.5" customHeight="1">
      <c r="A73" s="156">
        <v>63</v>
      </c>
      <c r="B73" s="92" t="s">
        <v>177</v>
      </c>
      <c r="C73" s="69" t="s">
        <v>178</v>
      </c>
      <c r="D73" s="70" t="s">
        <v>49</v>
      </c>
      <c r="E73" s="201">
        <v>35344</v>
      </c>
      <c r="F73" s="43" t="s">
        <v>47</v>
      </c>
      <c r="G73" s="134" t="s">
        <v>156</v>
      </c>
      <c r="H73" s="43" t="s">
        <v>497</v>
      </c>
      <c r="I73" s="157">
        <v>3</v>
      </c>
      <c r="J73" s="158" t="str">
        <f t="shared" si="0"/>
        <v>Ba điểm</v>
      </c>
    </row>
    <row r="74" spans="1:10" ht="19.5" customHeight="1">
      <c r="A74" s="156">
        <v>64</v>
      </c>
      <c r="B74" s="92" t="s">
        <v>179</v>
      </c>
      <c r="C74" s="69" t="s">
        <v>180</v>
      </c>
      <c r="D74" s="70" t="s">
        <v>181</v>
      </c>
      <c r="E74" s="201">
        <v>35294</v>
      </c>
      <c r="F74" s="43" t="s">
        <v>136</v>
      </c>
      <c r="G74" s="134" t="s">
        <v>156</v>
      </c>
      <c r="H74" s="43" t="s">
        <v>498</v>
      </c>
      <c r="I74" s="157">
        <v>7.5</v>
      </c>
      <c r="J74" s="158" t="str">
        <f t="shared" si="0"/>
        <v>Bảy điểm năm</v>
      </c>
    </row>
    <row r="75" spans="1:10" ht="19.5" customHeight="1">
      <c r="A75" s="156">
        <v>65</v>
      </c>
      <c r="B75" s="92" t="s">
        <v>348</v>
      </c>
      <c r="C75" s="93" t="s">
        <v>349</v>
      </c>
      <c r="D75" s="94" t="s">
        <v>350</v>
      </c>
      <c r="E75" s="198">
        <v>35142</v>
      </c>
      <c r="F75" s="84" t="s">
        <v>44</v>
      </c>
      <c r="G75" s="135" t="s">
        <v>204</v>
      </c>
      <c r="H75" s="43" t="s">
        <v>499</v>
      </c>
      <c r="I75" s="157">
        <v>3</v>
      </c>
      <c r="J75" s="158" t="str">
        <f t="shared" ref="J75:J121" si="1">VLOOKUP(I75,chu,2,0)</f>
        <v>Ba điểm</v>
      </c>
    </row>
    <row r="76" spans="1:10" ht="19.5" customHeight="1">
      <c r="A76" s="156">
        <v>66</v>
      </c>
      <c r="B76" s="92" t="s">
        <v>351</v>
      </c>
      <c r="C76" s="93" t="s">
        <v>352</v>
      </c>
      <c r="D76" s="94" t="s">
        <v>182</v>
      </c>
      <c r="E76" s="198">
        <v>34952</v>
      </c>
      <c r="F76" s="84" t="s">
        <v>47</v>
      </c>
      <c r="G76" s="135" t="s">
        <v>227</v>
      </c>
      <c r="H76" s="43" t="s">
        <v>500</v>
      </c>
      <c r="I76" s="157">
        <v>3.5</v>
      </c>
      <c r="J76" s="158" t="str">
        <f t="shared" si="1"/>
        <v>Ba điểm năm</v>
      </c>
    </row>
    <row r="77" spans="1:10" ht="19.5" customHeight="1">
      <c r="A77" s="156">
        <v>67</v>
      </c>
      <c r="B77" s="92" t="s">
        <v>183</v>
      </c>
      <c r="C77" s="69" t="s">
        <v>184</v>
      </c>
      <c r="D77" s="70" t="s">
        <v>63</v>
      </c>
      <c r="E77" s="201">
        <v>35099</v>
      </c>
      <c r="F77" s="43" t="s">
        <v>44</v>
      </c>
      <c r="G77" s="134" t="s">
        <v>156</v>
      </c>
      <c r="H77" s="43" t="s">
        <v>501</v>
      </c>
      <c r="I77" s="157">
        <v>2.5</v>
      </c>
      <c r="J77" s="158" t="str">
        <f t="shared" si="1"/>
        <v>Hai điểm năm</v>
      </c>
    </row>
    <row r="78" spans="1:10" ht="19.5" customHeight="1">
      <c r="A78" s="156">
        <v>68</v>
      </c>
      <c r="B78" s="92" t="s">
        <v>353</v>
      </c>
      <c r="C78" s="93" t="s">
        <v>61</v>
      </c>
      <c r="D78" s="94" t="s">
        <v>63</v>
      </c>
      <c r="E78" s="198">
        <v>35043</v>
      </c>
      <c r="F78" s="84" t="s">
        <v>21</v>
      </c>
      <c r="G78" s="135" t="s">
        <v>209</v>
      </c>
      <c r="H78" s="43" t="s">
        <v>502</v>
      </c>
      <c r="I78" s="157">
        <v>10</v>
      </c>
      <c r="J78" s="158" t="str">
        <f t="shared" si="1"/>
        <v>Mười điểm</v>
      </c>
    </row>
    <row r="79" spans="1:10" ht="19.5" customHeight="1">
      <c r="A79" s="156">
        <v>69</v>
      </c>
      <c r="B79" s="92" t="s">
        <v>354</v>
      </c>
      <c r="C79" s="93" t="s">
        <v>355</v>
      </c>
      <c r="D79" s="94" t="s">
        <v>356</v>
      </c>
      <c r="E79" s="198">
        <v>35226</v>
      </c>
      <c r="F79" s="84" t="s">
        <v>54</v>
      </c>
      <c r="G79" s="135" t="s">
        <v>204</v>
      </c>
      <c r="H79" s="43" t="s">
        <v>503</v>
      </c>
      <c r="I79" s="157">
        <v>6.5</v>
      </c>
      <c r="J79" s="158" t="str">
        <f t="shared" si="1"/>
        <v>Sáu điểm năm</v>
      </c>
    </row>
    <row r="80" spans="1:10" ht="19.5" customHeight="1">
      <c r="A80" s="156">
        <v>70</v>
      </c>
      <c r="B80" s="92" t="s">
        <v>357</v>
      </c>
      <c r="C80" s="93" t="s">
        <v>76</v>
      </c>
      <c r="D80" s="94" t="s">
        <v>358</v>
      </c>
      <c r="E80" s="198">
        <v>35205</v>
      </c>
      <c r="F80" s="84" t="s">
        <v>45</v>
      </c>
      <c r="G80" s="135" t="s">
        <v>208</v>
      </c>
      <c r="H80" s="43" t="s">
        <v>504</v>
      </c>
      <c r="I80" s="157">
        <v>6.5</v>
      </c>
      <c r="J80" s="158" t="str">
        <f t="shared" si="1"/>
        <v>Sáu điểm năm</v>
      </c>
    </row>
    <row r="81" spans="1:11" ht="19.5" customHeight="1">
      <c r="A81" s="156">
        <v>71</v>
      </c>
      <c r="B81" s="92" t="s">
        <v>362</v>
      </c>
      <c r="C81" s="93" t="s">
        <v>363</v>
      </c>
      <c r="D81" s="94" t="s">
        <v>364</v>
      </c>
      <c r="E81" s="198">
        <v>35242</v>
      </c>
      <c r="F81" s="84" t="s">
        <v>58</v>
      </c>
      <c r="G81" s="135" t="s">
        <v>221</v>
      </c>
      <c r="H81" s="43" t="s">
        <v>505</v>
      </c>
      <c r="I81" s="157">
        <v>4.5</v>
      </c>
      <c r="J81" s="158" t="str">
        <f t="shared" si="1"/>
        <v>Bốn điểm năm</v>
      </c>
    </row>
    <row r="82" spans="1:11" ht="19.5" customHeight="1">
      <c r="A82" s="156">
        <v>72</v>
      </c>
      <c r="B82" s="92" t="s">
        <v>366</v>
      </c>
      <c r="C82" s="93" t="s">
        <v>80</v>
      </c>
      <c r="D82" s="94" t="s">
        <v>365</v>
      </c>
      <c r="E82" s="198">
        <v>34748</v>
      </c>
      <c r="F82" s="84" t="s">
        <v>47</v>
      </c>
      <c r="G82" s="135" t="s">
        <v>204</v>
      </c>
      <c r="H82" s="43" t="s">
        <v>506</v>
      </c>
      <c r="I82" s="157">
        <v>7.5</v>
      </c>
      <c r="J82" s="158" t="str">
        <f t="shared" si="1"/>
        <v>Bảy điểm năm</v>
      </c>
    </row>
    <row r="83" spans="1:11" ht="19.5" customHeight="1">
      <c r="A83" s="156">
        <v>73</v>
      </c>
      <c r="B83" s="92" t="s">
        <v>367</v>
      </c>
      <c r="C83" s="93" t="s">
        <v>59</v>
      </c>
      <c r="D83" s="94" t="s">
        <v>365</v>
      </c>
      <c r="E83" s="198">
        <v>34970</v>
      </c>
      <c r="F83" s="84" t="s">
        <v>45</v>
      </c>
      <c r="G83" s="135" t="s">
        <v>236</v>
      </c>
      <c r="H83" s="43" t="s">
        <v>507</v>
      </c>
      <c r="I83" s="157">
        <v>2.5</v>
      </c>
      <c r="J83" s="158" t="str">
        <f t="shared" si="1"/>
        <v>Hai điểm năm</v>
      </c>
    </row>
    <row r="84" spans="1:11" ht="19.5" customHeight="1">
      <c r="A84" s="156">
        <v>74</v>
      </c>
      <c r="B84" s="92" t="s">
        <v>369</v>
      </c>
      <c r="C84" s="93" t="s">
        <v>370</v>
      </c>
      <c r="D84" s="94" t="s">
        <v>368</v>
      </c>
      <c r="E84" s="198">
        <v>34972</v>
      </c>
      <c r="F84" s="84" t="s">
        <v>54</v>
      </c>
      <c r="G84" s="135" t="s">
        <v>221</v>
      </c>
      <c r="H84" s="43" t="s">
        <v>508</v>
      </c>
      <c r="I84" s="157">
        <v>8.5</v>
      </c>
      <c r="J84" s="158" t="str">
        <f t="shared" si="1"/>
        <v>Tám điểm năm</v>
      </c>
    </row>
    <row r="85" spans="1:11" ht="19.5" customHeight="1">
      <c r="A85" s="156">
        <v>75</v>
      </c>
      <c r="B85" s="92" t="s">
        <v>371</v>
      </c>
      <c r="C85" s="93" t="s">
        <v>372</v>
      </c>
      <c r="D85" s="94" t="s">
        <v>368</v>
      </c>
      <c r="E85" s="198">
        <v>35091</v>
      </c>
      <c r="F85" s="84" t="s">
        <v>167</v>
      </c>
      <c r="G85" s="135" t="s">
        <v>203</v>
      </c>
      <c r="H85" s="43" t="s">
        <v>509</v>
      </c>
      <c r="I85" s="157">
        <v>5</v>
      </c>
      <c r="J85" s="158" t="str">
        <f t="shared" si="1"/>
        <v>Năm điểm</v>
      </c>
    </row>
    <row r="86" spans="1:11" ht="19.5" customHeight="1">
      <c r="A86" s="156">
        <v>76</v>
      </c>
      <c r="B86" s="92" t="s">
        <v>373</v>
      </c>
      <c r="C86" s="93" t="s">
        <v>374</v>
      </c>
      <c r="D86" s="94" t="s">
        <v>375</v>
      </c>
      <c r="E86" s="198">
        <v>35120</v>
      </c>
      <c r="F86" s="84" t="s">
        <v>44</v>
      </c>
      <c r="G86" s="135" t="s">
        <v>221</v>
      </c>
      <c r="H86" s="43" t="s">
        <v>510</v>
      </c>
      <c r="I86" s="157">
        <v>5</v>
      </c>
      <c r="J86" s="158" t="str">
        <f t="shared" si="1"/>
        <v>Năm điểm</v>
      </c>
    </row>
    <row r="87" spans="1:11" ht="19.5" customHeight="1">
      <c r="A87" s="156">
        <v>77</v>
      </c>
      <c r="B87" s="92" t="s">
        <v>376</v>
      </c>
      <c r="C87" s="93" t="s">
        <v>46</v>
      </c>
      <c r="D87" s="94" t="s">
        <v>55</v>
      </c>
      <c r="E87" s="198">
        <v>35073</v>
      </c>
      <c r="F87" s="84" t="s">
        <v>44</v>
      </c>
      <c r="G87" s="135" t="s">
        <v>221</v>
      </c>
      <c r="H87" s="43" t="s">
        <v>511</v>
      </c>
      <c r="I87" s="157">
        <v>5</v>
      </c>
      <c r="J87" s="158" t="str">
        <f t="shared" si="1"/>
        <v>Năm điểm</v>
      </c>
      <c r="K87" s="36" t="s">
        <v>564</v>
      </c>
    </row>
    <row r="88" spans="1:11" ht="19.5" customHeight="1">
      <c r="A88" s="156">
        <v>78</v>
      </c>
      <c r="B88" s="92" t="s">
        <v>377</v>
      </c>
      <c r="C88" s="93" t="s">
        <v>251</v>
      </c>
      <c r="D88" s="94" t="s">
        <v>55</v>
      </c>
      <c r="E88" s="198">
        <v>35292</v>
      </c>
      <c r="F88" s="84" t="s">
        <v>45</v>
      </c>
      <c r="G88" s="135" t="s">
        <v>227</v>
      </c>
      <c r="H88" s="43" t="s">
        <v>512</v>
      </c>
      <c r="I88" s="157">
        <v>3</v>
      </c>
      <c r="J88" s="158" t="str">
        <f t="shared" si="1"/>
        <v>Ba điểm</v>
      </c>
    </row>
    <row r="89" spans="1:11" ht="19.5" customHeight="1">
      <c r="A89" s="156">
        <v>79</v>
      </c>
      <c r="B89" s="92" t="s">
        <v>380</v>
      </c>
      <c r="C89" s="93" t="s">
        <v>381</v>
      </c>
      <c r="D89" s="94" t="s">
        <v>56</v>
      </c>
      <c r="E89" s="198">
        <v>34944</v>
      </c>
      <c r="F89" s="84" t="s">
        <v>47</v>
      </c>
      <c r="G89" s="135" t="s">
        <v>209</v>
      </c>
      <c r="H89" s="43" t="s">
        <v>513</v>
      </c>
      <c r="I89" s="157">
        <v>8.5</v>
      </c>
      <c r="J89" s="158" t="str">
        <f t="shared" si="1"/>
        <v>Tám điểm năm</v>
      </c>
    </row>
    <row r="90" spans="1:11" ht="19.5" customHeight="1">
      <c r="A90" s="156">
        <v>80</v>
      </c>
      <c r="B90" s="92" t="s">
        <v>382</v>
      </c>
      <c r="C90" s="93" t="s">
        <v>64</v>
      </c>
      <c r="D90" s="94" t="s">
        <v>57</v>
      </c>
      <c r="E90" s="198">
        <v>34944</v>
      </c>
      <c r="F90" s="84" t="s">
        <v>45</v>
      </c>
      <c r="G90" s="135" t="s">
        <v>221</v>
      </c>
      <c r="H90" s="43" t="s">
        <v>514</v>
      </c>
      <c r="I90" s="157">
        <v>4</v>
      </c>
      <c r="J90" s="158" t="str">
        <f t="shared" si="1"/>
        <v>Bốn điểm</v>
      </c>
    </row>
    <row r="91" spans="1:11" ht="19.5" customHeight="1">
      <c r="A91" s="156">
        <v>81</v>
      </c>
      <c r="B91" s="92" t="s">
        <v>383</v>
      </c>
      <c r="C91" s="93" t="s">
        <v>384</v>
      </c>
      <c r="D91" s="94" t="s">
        <v>57</v>
      </c>
      <c r="E91" s="198">
        <v>35375</v>
      </c>
      <c r="F91" s="84" t="s">
        <v>45</v>
      </c>
      <c r="G91" s="135" t="s">
        <v>227</v>
      </c>
      <c r="H91" s="43" t="s">
        <v>515</v>
      </c>
      <c r="I91" s="157">
        <v>6</v>
      </c>
      <c r="J91" s="158" t="str">
        <f t="shared" si="1"/>
        <v>Sáu điểm</v>
      </c>
    </row>
    <row r="92" spans="1:11" ht="19.5" customHeight="1">
      <c r="A92" s="156">
        <v>82</v>
      </c>
      <c r="B92" s="92" t="s">
        <v>385</v>
      </c>
      <c r="C92" s="93" t="s">
        <v>386</v>
      </c>
      <c r="D92" s="94" t="s">
        <v>57</v>
      </c>
      <c r="E92" s="198">
        <v>34262</v>
      </c>
      <c r="F92" s="84" t="s">
        <v>45</v>
      </c>
      <c r="G92" s="135" t="s">
        <v>205</v>
      </c>
      <c r="H92" s="43" t="s">
        <v>516</v>
      </c>
      <c r="I92" s="157">
        <v>5</v>
      </c>
      <c r="J92" s="158" t="str">
        <f t="shared" si="1"/>
        <v>Năm điểm</v>
      </c>
    </row>
    <row r="93" spans="1:11" ht="19.5" customHeight="1">
      <c r="A93" s="156">
        <v>83</v>
      </c>
      <c r="B93" s="92" t="s">
        <v>387</v>
      </c>
      <c r="C93" s="93" t="s">
        <v>388</v>
      </c>
      <c r="D93" s="94" t="s">
        <v>389</v>
      </c>
      <c r="E93" s="198">
        <v>34862</v>
      </c>
      <c r="F93" s="84" t="s">
        <v>21</v>
      </c>
      <c r="G93" s="135" t="s">
        <v>208</v>
      </c>
      <c r="H93" s="43" t="s">
        <v>517</v>
      </c>
      <c r="I93" s="157">
        <v>6</v>
      </c>
      <c r="J93" s="158" t="str">
        <f t="shared" si="1"/>
        <v>Sáu điểm</v>
      </c>
    </row>
    <row r="94" spans="1:11" ht="19.5" customHeight="1">
      <c r="A94" s="156">
        <v>84</v>
      </c>
      <c r="B94" s="92" t="s">
        <v>390</v>
      </c>
      <c r="C94" s="93" t="s">
        <v>352</v>
      </c>
      <c r="D94" s="94" t="s">
        <v>391</v>
      </c>
      <c r="E94" s="198">
        <v>35280</v>
      </c>
      <c r="F94" s="84" t="s">
        <v>47</v>
      </c>
      <c r="G94" s="135" t="s">
        <v>205</v>
      </c>
      <c r="H94" s="43" t="s">
        <v>518</v>
      </c>
      <c r="I94" s="157">
        <v>9.5</v>
      </c>
      <c r="J94" s="158" t="str">
        <f t="shared" si="1"/>
        <v>Chín điểm năm</v>
      </c>
    </row>
    <row r="95" spans="1:11" ht="19.5" customHeight="1">
      <c r="A95" s="156">
        <v>85</v>
      </c>
      <c r="B95" s="92" t="s">
        <v>575</v>
      </c>
      <c r="C95" s="93" t="s">
        <v>576</v>
      </c>
      <c r="D95" s="94" t="s">
        <v>577</v>
      </c>
      <c r="E95" s="202" t="s">
        <v>578</v>
      </c>
      <c r="F95" s="43" t="s">
        <v>54</v>
      </c>
      <c r="G95" s="96" t="s">
        <v>137</v>
      </c>
      <c r="H95" s="43" t="s">
        <v>519</v>
      </c>
      <c r="I95" s="157">
        <v>5.5</v>
      </c>
      <c r="J95" s="158" t="str">
        <f t="shared" si="1"/>
        <v>Năm điểm năm</v>
      </c>
    </row>
    <row r="96" spans="1:11" ht="19.5" customHeight="1">
      <c r="A96" s="156">
        <v>86</v>
      </c>
      <c r="B96" s="92" t="s">
        <v>392</v>
      </c>
      <c r="C96" s="93" t="s">
        <v>393</v>
      </c>
      <c r="D96" s="94" t="s">
        <v>394</v>
      </c>
      <c r="E96" s="198">
        <v>35100</v>
      </c>
      <c r="F96" s="84" t="s">
        <v>45</v>
      </c>
      <c r="G96" s="135" t="s">
        <v>203</v>
      </c>
      <c r="H96" s="43" t="s">
        <v>520</v>
      </c>
      <c r="I96" s="157">
        <v>8</v>
      </c>
      <c r="J96" s="158" t="str">
        <f t="shared" si="1"/>
        <v>Tám điểm</v>
      </c>
    </row>
    <row r="97" spans="1:10" ht="19.5" customHeight="1">
      <c r="A97" s="156">
        <v>87</v>
      </c>
      <c r="B97" s="92" t="s">
        <v>395</v>
      </c>
      <c r="C97" s="93" t="s">
        <v>396</v>
      </c>
      <c r="D97" s="94" t="s">
        <v>397</v>
      </c>
      <c r="E97" s="198">
        <v>35409</v>
      </c>
      <c r="F97" s="84" t="s">
        <v>54</v>
      </c>
      <c r="G97" s="135" t="s">
        <v>221</v>
      </c>
      <c r="H97" s="43" t="s">
        <v>521</v>
      </c>
      <c r="I97" s="157">
        <v>6</v>
      </c>
      <c r="J97" s="158" t="str">
        <f t="shared" si="1"/>
        <v>Sáu điểm</v>
      </c>
    </row>
    <row r="98" spans="1:10" ht="19.5" customHeight="1">
      <c r="A98" s="156">
        <v>88</v>
      </c>
      <c r="B98" s="92" t="s">
        <v>398</v>
      </c>
      <c r="C98" s="93" t="s">
        <v>399</v>
      </c>
      <c r="D98" s="94" t="s">
        <v>400</v>
      </c>
      <c r="E98" s="198">
        <v>35215</v>
      </c>
      <c r="F98" s="84" t="s">
        <v>207</v>
      </c>
      <c r="G98" s="135" t="s">
        <v>221</v>
      </c>
      <c r="H98" s="43" t="s">
        <v>522</v>
      </c>
      <c r="I98" s="157">
        <v>3</v>
      </c>
      <c r="J98" s="158" t="str">
        <f t="shared" si="1"/>
        <v>Ba điểm</v>
      </c>
    </row>
    <row r="99" spans="1:10" ht="19.5" customHeight="1">
      <c r="A99" s="156">
        <v>89</v>
      </c>
      <c r="B99" s="92" t="s">
        <v>401</v>
      </c>
      <c r="C99" s="93" t="s">
        <v>265</v>
      </c>
      <c r="D99" s="94" t="s">
        <v>402</v>
      </c>
      <c r="E99" s="198">
        <v>35218</v>
      </c>
      <c r="F99" s="84" t="s">
        <v>54</v>
      </c>
      <c r="G99" s="135" t="s">
        <v>236</v>
      </c>
      <c r="H99" s="43" t="s">
        <v>523</v>
      </c>
      <c r="I99" s="157">
        <v>3.5</v>
      </c>
      <c r="J99" s="158" t="str">
        <f t="shared" si="1"/>
        <v>Ba điểm năm</v>
      </c>
    </row>
    <row r="100" spans="1:10" ht="19.5" customHeight="1">
      <c r="A100" s="156">
        <v>90</v>
      </c>
      <c r="B100" s="92" t="s">
        <v>403</v>
      </c>
      <c r="C100" s="93" t="s">
        <v>404</v>
      </c>
      <c r="D100" s="94" t="s">
        <v>405</v>
      </c>
      <c r="E100" s="198">
        <v>34804</v>
      </c>
      <c r="F100" s="84" t="s">
        <v>54</v>
      </c>
      <c r="G100" s="135" t="s">
        <v>221</v>
      </c>
      <c r="H100" s="43" t="s">
        <v>524</v>
      </c>
      <c r="I100" s="157">
        <v>6.5</v>
      </c>
      <c r="J100" s="158" t="str">
        <f t="shared" si="1"/>
        <v>Sáu điểm năm</v>
      </c>
    </row>
    <row r="101" spans="1:10" ht="19.5" customHeight="1">
      <c r="A101" s="156">
        <v>91</v>
      </c>
      <c r="B101" s="92" t="s">
        <v>406</v>
      </c>
      <c r="C101" s="93" t="s">
        <v>233</v>
      </c>
      <c r="D101" s="94" t="s">
        <v>407</v>
      </c>
      <c r="E101" s="198">
        <v>34846</v>
      </c>
      <c r="F101" s="84" t="s">
        <v>47</v>
      </c>
      <c r="G101" s="135" t="s">
        <v>221</v>
      </c>
      <c r="H101" s="43" t="s">
        <v>525</v>
      </c>
      <c r="I101" s="157">
        <v>6.5</v>
      </c>
      <c r="J101" s="158" t="str">
        <f t="shared" si="1"/>
        <v>Sáu điểm năm</v>
      </c>
    </row>
    <row r="102" spans="1:10" ht="19.5" customHeight="1">
      <c r="A102" s="156">
        <v>92</v>
      </c>
      <c r="B102" s="92" t="s">
        <v>408</v>
      </c>
      <c r="C102" s="93" t="s">
        <v>235</v>
      </c>
      <c r="D102" s="94" t="s">
        <v>53</v>
      </c>
      <c r="E102" s="198">
        <v>34974</v>
      </c>
      <c r="F102" s="84" t="s">
        <v>44</v>
      </c>
      <c r="G102" s="135" t="s">
        <v>139</v>
      </c>
      <c r="H102" s="43" t="s">
        <v>526</v>
      </c>
      <c r="I102" s="157">
        <v>5</v>
      </c>
      <c r="J102" s="158" t="str">
        <f t="shared" si="1"/>
        <v>Năm điểm</v>
      </c>
    </row>
    <row r="103" spans="1:10" ht="19.5" customHeight="1">
      <c r="A103" s="156">
        <v>93</v>
      </c>
      <c r="B103" s="92" t="s">
        <v>409</v>
      </c>
      <c r="C103" s="93" t="s">
        <v>410</v>
      </c>
      <c r="D103" s="94" t="s">
        <v>53</v>
      </c>
      <c r="E103" s="198">
        <v>35180</v>
      </c>
      <c r="F103" s="84" t="s">
        <v>47</v>
      </c>
      <c r="G103" s="135" t="s">
        <v>227</v>
      </c>
      <c r="H103" s="43" t="s">
        <v>527</v>
      </c>
      <c r="I103" s="157">
        <v>3</v>
      </c>
      <c r="J103" s="158" t="str">
        <f t="shared" si="1"/>
        <v>Ba điểm</v>
      </c>
    </row>
    <row r="104" spans="1:10" ht="19.5" customHeight="1">
      <c r="A104" s="156">
        <v>94</v>
      </c>
      <c r="B104" s="92" t="s">
        <v>186</v>
      </c>
      <c r="C104" s="69" t="s">
        <v>187</v>
      </c>
      <c r="D104" s="70" t="s">
        <v>53</v>
      </c>
      <c r="E104" s="201">
        <v>35227</v>
      </c>
      <c r="F104" s="43" t="s">
        <v>19</v>
      </c>
      <c r="G104" s="134" t="s">
        <v>156</v>
      </c>
      <c r="H104" s="43" t="s">
        <v>528</v>
      </c>
      <c r="I104" s="157">
        <v>6</v>
      </c>
      <c r="J104" s="158" t="str">
        <f t="shared" si="1"/>
        <v>Sáu điểm</v>
      </c>
    </row>
    <row r="105" spans="1:10" ht="19.5" customHeight="1">
      <c r="A105" s="156">
        <v>95</v>
      </c>
      <c r="B105" s="92" t="s">
        <v>411</v>
      </c>
      <c r="C105" s="93" t="s">
        <v>412</v>
      </c>
      <c r="D105" s="94" t="s">
        <v>53</v>
      </c>
      <c r="E105" s="198">
        <v>35175</v>
      </c>
      <c r="F105" s="84" t="s">
        <v>21</v>
      </c>
      <c r="G105" s="135" t="s">
        <v>208</v>
      </c>
      <c r="H105" s="43" t="s">
        <v>529</v>
      </c>
      <c r="I105" s="157">
        <v>8.5</v>
      </c>
      <c r="J105" s="158" t="str">
        <f t="shared" si="1"/>
        <v>Tám điểm năm</v>
      </c>
    </row>
    <row r="106" spans="1:10" ht="19.5" customHeight="1">
      <c r="A106" s="156">
        <v>96</v>
      </c>
      <c r="B106" s="92" t="s">
        <v>413</v>
      </c>
      <c r="C106" s="93" t="s">
        <v>414</v>
      </c>
      <c r="D106" s="94" t="s">
        <v>53</v>
      </c>
      <c r="E106" s="198">
        <v>35242</v>
      </c>
      <c r="F106" s="84" t="s">
        <v>47</v>
      </c>
      <c r="G106" s="135" t="s">
        <v>240</v>
      </c>
      <c r="H106" s="43" t="s">
        <v>530</v>
      </c>
      <c r="I106" s="157">
        <v>6</v>
      </c>
      <c r="J106" s="158" t="str">
        <f t="shared" si="1"/>
        <v>Sáu điểm</v>
      </c>
    </row>
    <row r="107" spans="1:10" ht="19.5" customHeight="1">
      <c r="A107" s="156">
        <v>97</v>
      </c>
      <c r="B107" s="92" t="s">
        <v>415</v>
      </c>
      <c r="C107" s="93" t="s">
        <v>223</v>
      </c>
      <c r="D107" s="94" t="s">
        <v>416</v>
      </c>
      <c r="E107" s="198">
        <v>35317</v>
      </c>
      <c r="F107" s="84" t="s">
        <v>44</v>
      </c>
      <c r="G107" s="135" t="s">
        <v>204</v>
      </c>
      <c r="H107" s="43" t="s">
        <v>531</v>
      </c>
      <c r="I107" s="157">
        <v>9</v>
      </c>
      <c r="J107" s="158" t="str">
        <f t="shared" si="1"/>
        <v>Chín điểm</v>
      </c>
    </row>
    <row r="108" spans="1:10" ht="19.5" customHeight="1">
      <c r="A108" s="156">
        <v>98</v>
      </c>
      <c r="B108" s="92" t="s">
        <v>417</v>
      </c>
      <c r="C108" s="93" t="s">
        <v>418</v>
      </c>
      <c r="D108" s="94" t="s">
        <v>419</v>
      </c>
      <c r="E108" s="198">
        <v>34758</v>
      </c>
      <c r="F108" s="84" t="s">
        <v>47</v>
      </c>
      <c r="G108" s="135" t="s">
        <v>205</v>
      </c>
      <c r="H108" s="43" t="s">
        <v>532</v>
      </c>
      <c r="I108" s="157">
        <v>6</v>
      </c>
      <c r="J108" s="158" t="str">
        <f t="shared" si="1"/>
        <v>Sáu điểm</v>
      </c>
    </row>
    <row r="109" spans="1:10" ht="19.5" customHeight="1">
      <c r="A109" s="156">
        <v>99</v>
      </c>
      <c r="B109" s="92" t="s">
        <v>420</v>
      </c>
      <c r="C109" s="93" t="s">
        <v>287</v>
      </c>
      <c r="D109" s="94" t="s">
        <v>421</v>
      </c>
      <c r="E109" s="198">
        <v>34778</v>
      </c>
      <c r="F109" s="84" t="s">
        <v>47</v>
      </c>
      <c r="G109" s="135" t="s">
        <v>204</v>
      </c>
      <c r="H109" s="43" t="s">
        <v>533</v>
      </c>
      <c r="I109" s="157">
        <v>4.5</v>
      </c>
      <c r="J109" s="158" t="str">
        <f t="shared" si="1"/>
        <v>Bốn điểm năm</v>
      </c>
    </row>
    <row r="110" spans="1:10" ht="19.5" customHeight="1">
      <c r="A110" s="156">
        <v>100</v>
      </c>
      <c r="B110" s="92" t="s">
        <v>422</v>
      </c>
      <c r="C110" s="93" t="s">
        <v>284</v>
      </c>
      <c r="D110" s="94" t="s">
        <v>423</v>
      </c>
      <c r="E110" s="198">
        <v>35119</v>
      </c>
      <c r="F110" s="84" t="s">
        <v>54</v>
      </c>
      <c r="G110" s="135" t="s">
        <v>204</v>
      </c>
      <c r="H110" s="43" t="s">
        <v>534</v>
      </c>
      <c r="I110" s="157">
        <v>3.5</v>
      </c>
      <c r="J110" s="158" t="str">
        <f t="shared" si="1"/>
        <v>Ba điểm năm</v>
      </c>
    </row>
    <row r="111" spans="1:10" ht="19.5" customHeight="1">
      <c r="A111" s="156">
        <v>101</v>
      </c>
      <c r="B111" s="92" t="s">
        <v>549</v>
      </c>
      <c r="C111" s="69" t="s">
        <v>251</v>
      </c>
      <c r="D111" s="70" t="s">
        <v>550</v>
      </c>
      <c r="E111" s="203" t="s">
        <v>551</v>
      </c>
      <c r="F111" s="43" t="s">
        <v>78</v>
      </c>
      <c r="G111" s="134" t="s">
        <v>137</v>
      </c>
      <c r="H111" s="43" t="s">
        <v>535</v>
      </c>
      <c r="I111" s="157">
        <v>4</v>
      </c>
      <c r="J111" s="158" t="str">
        <f t="shared" si="1"/>
        <v>Bốn điểm</v>
      </c>
    </row>
    <row r="112" spans="1:10" ht="19.5" customHeight="1">
      <c r="A112" s="156">
        <v>102</v>
      </c>
      <c r="B112" s="92" t="s">
        <v>424</v>
      </c>
      <c r="C112" s="93" t="s">
        <v>425</v>
      </c>
      <c r="D112" s="94" t="s">
        <v>70</v>
      </c>
      <c r="E112" s="198">
        <v>35416</v>
      </c>
      <c r="F112" s="84" t="s">
        <v>47</v>
      </c>
      <c r="G112" s="135" t="s">
        <v>236</v>
      </c>
      <c r="H112" s="43" t="s">
        <v>536</v>
      </c>
      <c r="I112" s="157">
        <v>9</v>
      </c>
      <c r="J112" s="158" t="str">
        <f t="shared" si="1"/>
        <v>Chín điểm</v>
      </c>
    </row>
    <row r="113" spans="1:10" ht="19.5" customHeight="1">
      <c r="A113" s="156">
        <v>103</v>
      </c>
      <c r="B113" s="92" t="s">
        <v>188</v>
      </c>
      <c r="C113" s="69" t="s">
        <v>189</v>
      </c>
      <c r="D113" s="70" t="s">
        <v>70</v>
      </c>
      <c r="E113" s="201">
        <v>35227</v>
      </c>
      <c r="F113" s="43" t="s">
        <v>19</v>
      </c>
      <c r="G113" s="134" t="s">
        <v>156</v>
      </c>
      <c r="H113" s="43" t="s">
        <v>537</v>
      </c>
      <c r="I113" s="157">
        <v>5</v>
      </c>
      <c r="J113" s="158" t="str">
        <f t="shared" si="1"/>
        <v>Năm điểm</v>
      </c>
    </row>
    <row r="114" spans="1:10" ht="19.5" customHeight="1">
      <c r="A114" s="156">
        <v>104</v>
      </c>
      <c r="B114" s="92" t="s">
        <v>426</v>
      </c>
      <c r="C114" s="93" t="s">
        <v>295</v>
      </c>
      <c r="D114" s="94" t="s">
        <v>87</v>
      </c>
      <c r="E114" s="198">
        <v>35103</v>
      </c>
      <c r="F114" s="84" t="s">
        <v>47</v>
      </c>
      <c r="G114" s="135" t="s">
        <v>208</v>
      </c>
      <c r="H114" s="43" t="s">
        <v>538</v>
      </c>
      <c r="I114" s="157">
        <v>6</v>
      </c>
      <c r="J114" s="158" t="str">
        <f t="shared" si="1"/>
        <v>Sáu điểm</v>
      </c>
    </row>
    <row r="115" spans="1:10" ht="19.5" customHeight="1">
      <c r="A115" s="156">
        <v>105</v>
      </c>
      <c r="B115" s="92" t="s">
        <v>427</v>
      </c>
      <c r="C115" s="93" t="s">
        <v>153</v>
      </c>
      <c r="D115" s="94" t="s">
        <v>87</v>
      </c>
      <c r="E115" s="198">
        <v>34958</v>
      </c>
      <c r="F115" s="84" t="s">
        <v>19</v>
      </c>
      <c r="G115" s="135" t="s">
        <v>204</v>
      </c>
      <c r="H115" s="43" t="s">
        <v>539</v>
      </c>
      <c r="I115" s="157">
        <v>7</v>
      </c>
      <c r="J115" s="158" t="str">
        <f t="shared" si="1"/>
        <v>Bảy điểm</v>
      </c>
    </row>
    <row r="116" spans="1:10" ht="19.5" customHeight="1">
      <c r="A116" s="156">
        <v>106</v>
      </c>
      <c r="B116" s="92" t="s">
        <v>428</v>
      </c>
      <c r="C116" s="93" t="s">
        <v>48</v>
      </c>
      <c r="D116" s="94" t="s">
        <v>12</v>
      </c>
      <c r="E116" s="198">
        <v>35134</v>
      </c>
      <c r="F116" s="84" t="s">
        <v>45</v>
      </c>
      <c r="G116" s="135" t="s">
        <v>204</v>
      </c>
      <c r="H116" s="43" t="s">
        <v>540</v>
      </c>
      <c r="I116" s="157">
        <v>2.5</v>
      </c>
      <c r="J116" s="158" t="str">
        <f t="shared" si="1"/>
        <v>Hai điểm năm</v>
      </c>
    </row>
    <row r="117" spans="1:10" ht="19.5" customHeight="1">
      <c r="A117" s="156">
        <v>107</v>
      </c>
      <c r="B117" s="92" t="s">
        <v>429</v>
      </c>
      <c r="C117" s="93" t="s">
        <v>430</v>
      </c>
      <c r="D117" s="94" t="s">
        <v>12</v>
      </c>
      <c r="E117" s="198">
        <v>34750</v>
      </c>
      <c r="F117" s="84" t="s">
        <v>47</v>
      </c>
      <c r="G117" s="135" t="s">
        <v>227</v>
      </c>
      <c r="H117" s="43" t="s">
        <v>541</v>
      </c>
      <c r="I117" s="157">
        <v>8.5</v>
      </c>
      <c r="J117" s="158" t="str">
        <f t="shared" si="1"/>
        <v>Tám điểm năm</v>
      </c>
    </row>
    <row r="118" spans="1:10" ht="19.5" customHeight="1">
      <c r="A118" s="156">
        <v>108</v>
      </c>
      <c r="B118" s="92" t="s">
        <v>431</v>
      </c>
      <c r="C118" s="93" t="s">
        <v>432</v>
      </c>
      <c r="D118" s="94" t="s">
        <v>12</v>
      </c>
      <c r="E118" s="198">
        <v>35328</v>
      </c>
      <c r="F118" s="84" t="s">
        <v>45</v>
      </c>
      <c r="G118" s="135" t="s">
        <v>203</v>
      </c>
      <c r="H118" s="43" t="s">
        <v>542</v>
      </c>
      <c r="I118" s="157">
        <v>4</v>
      </c>
      <c r="J118" s="158" t="str">
        <f t="shared" si="1"/>
        <v>Bốn điểm</v>
      </c>
    </row>
    <row r="119" spans="1:10" ht="19.5" customHeight="1">
      <c r="A119" s="156">
        <v>109</v>
      </c>
      <c r="B119" s="98" t="s">
        <v>191</v>
      </c>
      <c r="C119" s="93" t="s">
        <v>192</v>
      </c>
      <c r="D119" s="94" t="s">
        <v>71</v>
      </c>
      <c r="E119" s="198">
        <v>35115</v>
      </c>
      <c r="F119" s="84" t="s">
        <v>44</v>
      </c>
      <c r="G119" s="135" t="s">
        <v>156</v>
      </c>
      <c r="H119" s="43" t="s">
        <v>543</v>
      </c>
      <c r="I119" s="157">
        <v>3</v>
      </c>
      <c r="J119" s="158" t="str">
        <f t="shared" si="1"/>
        <v>Ba điểm</v>
      </c>
    </row>
    <row r="120" spans="1:10" ht="19.5" customHeight="1">
      <c r="A120" s="156">
        <v>110</v>
      </c>
      <c r="B120" s="164" t="s">
        <v>433</v>
      </c>
      <c r="C120" s="93" t="s">
        <v>51</v>
      </c>
      <c r="D120" s="94" t="s">
        <v>434</v>
      </c>
      <c r="E120" s="198">
        <v>34703</v>
      </c>
      <c r="F120" s="84" t="s">
        <v>54</v>
      </c>
      <c r="G120" s="135" t="s">
        <v>221</v>
      </c>
      <c r="H120" s="43" t="s">
        <v>544</v>
      </c>
      <c r="I120" s="157">
        <v>3</v>
      </c>
      <c r="J120" s="158" t="str">
        <f t="shared" si="1"/>
        <v>Ba điểm</v>
      </c>
    </row>
    <row r="121" spans="1:10" ht="19.5" customHeight="1">
      <c r="A121" s="161">
        <v>111</v>
      </c>
      <c r="B121" s="179" t="s">
        <v>193</v>
      </c>
      <c r="C121" s="87" t="s">
        <v>15</v>
      </c>
      <c r="D121" s="71" t="s">
        <v>72</v>
      </c>
      <c r="E121" s="204" t="s">
        <v>194</v>
      </c>
      <c r="F121" s="45" t="s">
        <v>44</v>
      </c>
      <c r="G121" s="136" t="s">
        <v>142</v>
      </c>
      <c r="H121" s="45" t="s">
        <v>545</v>
      </c>
      <c r="I121" s="159">
        <v>2.5</v>
      </c>
      <c r="J121" s="160" t="str">
        <f t="shared" si="1"/>
        <v>Hai điểm năm</v>
      </c>
    </row>
    <row r="122" spans="1:10" ht="8.25" customHeight="1">
      <c r="A122" s="53"/>
      <c r="B122" s="54"/>
      <c r="C122" s="55"/>
      <c r="D122" s="56"/>
      <c r="E122" s="57"/>
      <c r="F122" s="58"/>
      <c r="G122" s="59"/>
      <c r="H122" s="60"/>
      <c r="I122" s="125"/>
      <c r="J122" s="126"/>
    </row>
    <row r="123" spans="1:10" ht="18" customHeight="1">
      <c r="G123" s="85" t="s">
        <v>197</v>
      </c>
      <c r="H123" s="85"/>
      <c r="I123" s="127"/>
      <c r="J123" s="127"/>
    </row>
    <row r="124" spans="1:10" s="75" customFormat="1" ht="18" customHeight="1">
      <c r="C124" s="76" t="s">
        <v>73</v>
      </c>
      <c r="D124" s="76"/>
      <c r="E124" s="205" t="s">
        <v>629</v>
      </c>
      <c r="F124" s="76"/>
      <c r="G124" s="262" t="s">
        <v>202</v>
      </c>
      <c r="H124" s="262"/>
      <c r="I124" s="262"/>
      <c r="J124" s="262"/>
    </row>
  </sheetData>
  <mergeCells count="17">
    <mergeCell ref="A1:D1"/>
    <mergeCell ref="F1:J1"/>
    <mergeCell ref="A2:D2"/>
    <mergeCell ref="F2:J2"/>
    <mergeCell ref="A3:D3"/>
    <mergeCell ref="F9:F10"/>
    <mergeCell ref="G9:G10"/>
    <mergeCell ref="H9:H10"/>
    <mergeCell ref="G124:J124"/>
    <mergeCell ref="A5:J5"/>
    <mergeCell ref="I9:J9"/>
    <mergeCell ref="A6:J6"/>
    <mergeCell ref="A7:J7"/>
    <mergeCell ref="A9:A10"/>
    <mergeCell ref="B9:B10"/>
    <mergeCell ref="C9:D10"/>
    <mergeCell ref="E9:E10"/>
  </mergeCells>
  <printOptions horizontalCentered="1"/>
  <pageMargins left="0.22" right="0.21" top="0.6" bottom="0.6" header="0.3" footer="0.2"/>
  <pageSetup paperSize="9" orientation="portrait" verticalDpi="1200" r:id="rId1"/>
  <headerFooter>
    <oddFooter>&amp;C
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4:N10"/>
  <sheetViews>
    <sheetView workbookViewId="0">
      <selection activeCell="I16" sqref="I16"/>
    </sheetView>
  </sheetViews>
  <sheetFormatPr defaultRowHeight="15"/>
  <sheetData>
    <row r="4" spans="2:14" ht="18.75">
      <c r="B4" s="106" t="s">
        <v>552</v>
      </c>
      <c r="C4" s="106" t="s">
        <v>553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2:14" ht="18.75">
      <c r="B5" s="106"/>
      <c r="C5" s="106" t="s">
        <v>554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2:14" ht="18.75">
      <c r="B6" s="106" t="s">
        <v>555</v>
      </c>
      <c r="C6" s="106" t="s">
        <v>556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2:14" ht="18.75">
      <c r="B7" s="106"/>
      <c r="C7" s="106" t="s">
        <v>557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2:14" ht="18.75">
      <c r="B8" s="106" t="s">
        <v>558</v>
      </c>
      <c r="C8" s="106" t="s">
        <v>559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2:14" ht="18.75">
      <c r="B9" s="106" t="s">
        <v>560</v>
      </c>
      <c r="C9" s="106" t="s">
        <v>561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2:14" ht="18.75">
      <c r="B10" s="107">
        <v>5</v>
      </c>
      <c r="C10" s="106" t="s">
        <v>562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3:M79"/>
  <sheetViews>
    <sheetView workbookViewId="0">
      <selection activeCell="G71" sqref="G71"/>
    </sheetView>
  </sheetViews>
  <sheetFormatPr defaultRowHeight="15"/>
  <sheetData>
    <row r="3" spans="2:13">
      <c r="B3" t="s">
        <v>146</v>
      </c>
      <c r="C3" t="s">
        <v>147</v>
      </c>
      <c r="D3" t="s">
        <v>12</v>
      </c>
      <c r="E3" t="s">
        <v>148</v>
      </c>
      <c r="F3" t="s">
        <v>13</v>
      </c>
      <c r="G3" t="s">
        <v>14</v>
      </c>
      <c r="H3" t="s">
        <v>570</v>
      </c>
      <c r="I3">
        <v>5</v>
      </c>
      <c r="J3" t="e">
        <v>#REF!</v>
      </c>
      <c r="L3">
        <v>5</v>
      </c>
    </row>
    <row r="4" spans="2:13">
      <c r="B4" t="s">
        <v>162</v>
      </c>
      <c r="C4" t="s">
        <v>69</v>
      </c>
      <c r="D4" t="s">
        <v>163</v>
      </c>
      <c r="E4">
        <v>34047</v>
      </c>
      <c r="F4" t="s">
        <v>78</v>
      </c>
      <c r="G4" t="s">
        <v>18</v>
      </c>
      <c r="H4">
        <v>6.5</v>
      </c>
      <c r="I4" t="s">
        <v>570</v>
      </c>
      <c r="J4" t="e">
        <v>#REF!</v>
      </c>
    </row>
    <row r="5" spans="2:13">
      <c r="B5" t="s">
        <v>328</v>
      </c>
      <c r="C5" t="s">
        <v>16</v>
      </c>
      <c r="D5" t="s">
        <v>17</v>
      </c>
      <c r="E5" t="s">
        <v>329</v>
      </c>
      <c r="F5" t="s">
        <v>206</v>
      </c>
      <c r="G5" t="s">
        <v>18</v>
      </c>
      <c r="H5">
        <v>7</v>
      </c>
      <c r="I5" t="s">
        <v>570</v>
      </c>
      <c r="J5" t="e">
        <v>#REF!</v>
      </c>
    </row>
    <row r="6" spans="2:13">
      <c r="B6" t="s">
        <v>154</v>
      </c>
      <c r="C6" t="s">
        <v>155</v>
      </c>
      <c r="D6" t="s">
        <v>129</v>
      </c>
      <c r="E6" t="s">
        <v>196</v>
      </c>
      <c r="F6" t="s">
        <v>185</v>
      </c>
      <c r="G6" t="s">
        <v>20</v>
      </c>
      <c r="H6">
        <v>6</v>
      </c>
      <c r="I6" t="s">
        <v>570</v>
      </c>
      <c r="J6" t="e">
        <v>#REF!</v>
      </c>
      <c r="K6">
        <v>6</v>
      </c>
      <c r="M6" t="s">
        <v>569</v>
      </c>
    </row>
    <row r="7" spans="2:13">
      <c r="B7" t="s">
        <v>549</v>
      </c>
      <c r="C7" t="s">
        <v>251</v>
      </c>
      <c r="D7" t="s">
        <v>550</v>
      </c>
      <c r="E7" t="s">
        <v>551</v>
      </c>
      <c r="F7" t="s">
        <v>78</v>
      </c>
      <c r="G7" t="s">
        <v>137</v>
      </c>
      <c r="H7">
        <v>5</v>
      </c>
      <c r="I7" t="s">
        <v>570</v>
      </c>
      <c r="J7" t="e">
        <v>#REF!</v>
      </c>
      <c r="K7">
        <v>5</v>
      </c>
      <c r="M7" t="s">
        <v>568</v>
      </c>
    </row>
    <row r="8" spans="2:13">
      <c r="B8" t="s">
        <v>245</v>
      </c>
      <c r="C8" t="s">
        <v>246</v>
      </c>
      <c r="D8" t="s">
        <v>247</v>
      </c>
      <c r="E8" t="s">
        <v>248</v>
      </c>
      <c r="F8" t="s">
        <v>47</v>
      </c>
      <c r="G8" t="s">
        <v>139</v>
      </c>
      <c r="H8">
        <v>6.5</v>
      </c>
      <c r="I8" t="s">
        <v>570</v>
      </c>
      <c r="J8" t="e">
        <v>#REF!</v>
      </c>
    </row>
    <row r="9" spans="2:13">
      <c r="B9" t="s">
        <v>546</v>
      </c>
      <c r="C9" t="s">
        <v>547</v>
      </c>
      <c r="D9" t="s">
        <v>288</v>
      </c>
      <c r="E9" t="s">
        <v>548</v>
      </c>
      <c r="F9" t="s">
        <v>21</v>
      </c>
      <c r="G9" t="s">
        <v>139</v>
      </c>
      <c r="H9">
        <v>8</v>
      </c>
      <c r="I9" t="s">
        <v>570</v>
      </c>
      <c r="J9" t="e">
        <v>#REF!</v>
      </c>
      <c r="K9">
        <v>8</v>
      </c>
      <c r="M9" t="s">
        <v>567</v>
      </c>
    </row>
    <row r="10" spans="2:13">
      <c r="B10" t="s">
        <v>359</v>
      </c>
      <c r="C10" t="s">
        <v>360</v>
      </c>
      <c r="D10" t="s">
        <v>141</v>
      </c>
      <c r="E10" t="s">
        <v>361</v>
      </c>
      <c r="F10" t="s">
        <v>47</v>
      </c>
      <c r="G10" t="s">
        <v>140</v>
      </c>
      <c r="H10">
        <v>6.5</v>
      </c>
      <c r="I10" t="s">
        <v>570</v>
      </c>
      <c r="J10" t="e">
        <v>#REF!</v>
      </c>
    </row>
    <row r="11" spans="2:13">
      <c r="B11" t="s">
        <v>144</v>
      </c>
      <c r="C11" t="s">
        <v>145</v>
      </c>
      <c r="D11" t="s">
        <v>68</v>
      </c>
      <c r="E11" t="s">
        <v>86</v>
      </c>
      <c r="F11" t="s">
        <v>45</v>
      </c>
      <c r="G11" t="s">
        <v>142</v>
      </c>
      <c r="H11">
        <v>5</v>
      </c>
      <c r="I11" t="s">
        <v>570</v>
      </c>
      <c r="J11" t="e">
        <v>#REF!</v>
      </c>
      <c r="K11">
        <v>5</v>
      </c>
      <c r="M11" t="s">
        <v>569</v>
      </c>
    </row>
    <row r="12" spans="2:13">
      <c r="B12" t="s">
        <v>149</v>
      </c>
      <c r="C12" t="s">
        <v>150</v>
      </c>
      <c r="D12" t="s">
        <v>151</v>
      </c>
      <c r="E12" t="s">
        <v>152</v>
      </c>
      <c r="F12" t="s">
        <v>54</v>
      </c>
      <c r="G12" t="s">
        <v>142</v>
      </c>
      <c r="H12">
        <v>6</v>
      </c>
      <c r="I12" t="s">
        <v>570</v>
      </c>
      <c r="J12" t="e">
        <v>#REF!</v>
      </c>
    </row>
    <row r="13" spans="2:13">
      <c r="B13" t="s">
        <v>193</v>
      </c>
      <c r="C13" t="s">
        <v>15</v>
      </c>
      <c r="D13" t="s">
        <v>72</v>
      </c>
      <c r="E13" t="s">
        <v>194</v>
      </c>
      <c r="F13" t="s">
        <v>44</v>
      </c>
      <c r="G13" t="s">
        <v>142</v>
      </c>
      <c r="H13">
        <v>5.5</v>
      </c>
      <c r="I13" t="s">
        <v>570</v>
      </c>
      <c r="J13" t="e">
        <v>#REF!</v>
      </c>
    </row>
    <row r="14" spans="2:13">
      <c r="B14" t="s">
        <v>249</v>
      </c>
      <c r="C14" t="s">
        <v>48</v>
      </c>
      <c r="D14" t="s">
        <v>250</v>
      </c>
      <c r="E14">
        <v>35218</v>
      </c>
      <c r="F14" t="s">
        <v>47</v>
      </c>
      <c r="G14" t="s">
        <v>208</v>
      </c>
      <c r="H14">
        <v>5</v>
      </c>
      <c r="I14" t="s">
        <v>570</v>
      </c>
      <c r="J14" t="e">
        <v>#REF!</v>
      </c>
    </row>
    <row r="15" spans="2:13">
      <c r="B15" t="s">
        <v>281</v>
      </c>
      <c r="C15" t="s">
        <v>282</v>
      </c>
      <c r="D15" t="s">
        <v>283</v>
      </c>
      <c r="E15">
        <v>35310</v>
      </c>
      <c r="F15" t="s">
        <v>54</v>
      </c>
      <c r="G15" t="s">
        <v>208</v>
      </c>
      <c r="H15">
        <v>5.5</v>
      </c>
      <c r="I15" t="s">
        <v>570</v>
      </c>
      <c r="J15" t="e">
        <v>#REF!</v>
      </c>
    </row>
    <row r="16" spans="2:13">
      <c r="B16" t="s">
        <v>311</v>
      </c>
      <c r="C16" t="s">
        <v>312</v>
      </c>
      <c r="D16" t="s">
        <v>50</v>
      </c>
      <c r="E16">
        <v>35336</v>
      </c>
      <c r="F16" t="s">
        <v>21</v>
      </c>
      <c r="G16" t="s">
        <v>208</v>
      </c>
      <c r="H16">
        <v>5.5</v>
      </c>
      <c r="I16" t="s">
        <v>570</v>
      </c>
      <c r="J16" t="e">
        <v>#REF!</v>
      </c>
    </row>
    <row r="17" spans="2:10">
      <c r="B17" t="s">
        <v>357</v>
      </c>
      <c r="C17" t="s">
        <v>76</v>
      </c>
      <c r="D17" t="s">
        <v>358</v>
      </c>
      <c r="E17">
        <v>35205</v>
      </c>
      <c r="F17" t="s">
        <v>45</v>
      </c>
      <c r="G17" t="s">
        <v>208</v>
      </c>
      <c r="H17">
        <v>5</v>
      </c>
      <c r="I17" t="s">
        <v>570</v>
      </c>
      <c r="J17" t="e">
        <v>#REF!</v>
      </c>
    </row>
    <row r="18" spans="2:10">
      <c r="B18" t="s">
        <v>387</v>
      </c>
      <c r="C18" t="s">
        <v>388</v>
      </c>
      <c r="D18" t="s">
        <v>389</v>
      </c>
      <c r="E18">
        <v>34862</v>
      </c>
      <c r="F18" t="s">
        <v>21</v>
      </c>
      <c r="G18" t="s">
        <v>208</v>
      </c>
      <c r="H18">
        <v>5</v>
      </c>
      <c r="I18" t="s">
        <v>570</v>
      </c>
      <c r="J18" t="e">
        <v>#REF!</v>
      </c>
    </row>
    <row r="19" spans="2:10">
      <c r="B19" t="s">
        <v>411</v>
      </c>
      <c r="C19" t="s">
        <v>412</v>
      </c>
      <c r="D19" t="s">
        <v>53</v>
      </c>
      <c r="E19">
        <v>35175</v>
      </c>
      <c r="F19" t="s">
        <v>21</v>
      </c>
      <c r="G19" t="s">
        <v>208</v>
      </c>
      <c r="H19">
        <v>5</v>
      </c>
      <c r="I19" t="s">
        <v>570</v>
      </c>
      <c r="J19" t="e">
        <v>#REF!</v>
      </c>
    </row>
    <row r="20" spans="2:10">
      <c r="B20" t="s">
        <v>426</v>
      </c>
      <c r="C20" t="s">
        <v>295</v>
      </c>
      <c r="D20" t="s">
        <v>87</v>
      </c>
      <c r="E20">
        <v>35103</v>
      </c>
      <c r="F20" t="s">
        <v>47</v>
      </c>
      <c r="G20" t="s">
        <v>208</v>
      </c>
      <c r="H20">
        <v>5</v>
      </c>
      <c r="I20" t="s">
        <v>570</v>
      </c>
      <c r="J20" t="e">
        <v>#REF!</v>
      </c>
    </row>
    <row r="21" spans="2:10">
      <c r="B21" t="s">
        <v>272</v>
      </c>
      <c r="C21" t="s">
        <v>273</v>
      </c>
      <c r="D21" t="s">
        <v>271</v>
      </c>
      <c r="E21">
        <v>35135</v>
      </c>
      <c r="F21" t="s">
        <v>21</v>
      </c>
      <c r="G21" t="s">
        <v>221</v>
      </c>
      <c r="H21">
        <v>5</v>
      </c>
      <c r="I21" t="s">
        <v>570</v>
      </c>
      <c r="J21" t="e">
        <v>#REF!</v>
      </c>
    </row>
    <row r="22" spans="2:10">
      <c r="B22" t="s">
        <v>345</v>
      </c>
      <c r="C22" t="s">
        <v>346</v>
      </c>
      <c r="D22" t="s">
        <v>347</v>
      </c>
      <c r="E22">
        <v>34992</v>
      </c>
      <c r="F22" t="s">
        <v>21</v>
      </c>
      <c r="G22" t="s">
        <v>221</v>
      </c>
      <c r="H22">
        <v>5.5</v>
      </c>
      <c r="I22" t="s">
        <v>570</v>
      </c>
      <c r="J22" t="e">
        <v>#REF!</v>
      </c>
    </row>
    <row r="23" spans="2:10">
      <c r="B23" t="s">
        <v>362</v>
      </c>
      <c r="C23" t="s">
        <v>363</v>
      </c>
      <c r="D23" t="s">
        <v>364</v>
      </c>
      <c r="E23">
        <v>35242</v>
      </c>
      <c r="F23" t="s">
        <v>58</v>
      </c>
      <c r="G23" t="s">
        <v>221</v>
      </c>
      <c r="H23">
        <v>6</v>
      </c>
      <c r="I23" t="s">
        <v>570</v>
      </c>
      <c r="J23" t="e">
        <v>#REF!</v>
      </c>
    </row>
    <row r="24" spans="2:10">
      <c r="B24" t="s">
        <v>373</v>
      </c>
      <c r="C24" t="s">
        <v>374</v>
      </c>
      <c r="D24" t="s">
        <v>375</v>
      </c>
      <c r="E24">
        <v>35120</v>
      </c>
      <c r="F24" t="s">
        <v>44</v>
      </c>
      <c r="G24" t="s">
        <v>221</v>
      </c>
      <c r="H24">
        <v>6</v>
      </c>
      <c r="I24" t="s">
        <v>570</v>
      </c>
      <c r="J24" t="e">
        <v>#REF!</v>
      </c>
    </row>
    <row r="25" spans="2:10">
      <c r="B25" t="s">
        <v>395</v>
      </c>
      <c r="C25" t="s">
        <v>396</v>
      </c>
      <c r="D25" t="s">
        <v>397</v>
      </c>
      <c r="E25">
        <v>35409</v>
      </c>
      <c r="F25" t="s">
        <v>54</v>
      </c>
      <c r="G25" t="s">
        <v>221</v>
      </c>
      <c r="H25">
        <v>5.5</v>
      </c>
      <c r="I25" t="s">
        <v>570</v>
      </c>
      <c r="J25" t="e">
        <v>#REF!</v>
      </c>
    </row>
    <row r="26" spans="2:10">
      <c r="B26" t="s">
        <v>433</v>
      </c>
      <c r="C26" t="s">
        <v>51</v>
      </c>
      <c r="D26" t="s">
        <v>434</v>
      </c>
      <c r="E26">
        <v>34703</v>
      </c>
      <c r="F26" t="s">
        <v>54</v>
      </c>
      <c r="G26" t="s">
        <v>221</v>
      </c>
      <c r="H26">
        <v>5.5</v>
      </c>
      <c r="I26" t="s">
        <v>570</v>
      </c>
      <c r="J26" t="e">
        <v>#REF!</v>
      </c>
    </row>
    <row r="27" spans="2:10">
      <c r="B27" t="s">
        <v>218</v>
      </c>
      <c r="C27" t="s">
        <v>219</v>
      </c>
      <c r="D27" t="s">
        <v>217</v>
      </c>
      <c r="E27">
        <v>35065</v>
      </c>
      <c r="F27" t="s">
        <v>47</v>
      </c>
      <c r="G27" t="s">
        <v>203</v>
      </c>
      <c r="H27">
        <v>6.5</v>
      </c>
      <c r="I27" t="s">
        <v>570</v>
      </c>
      <c r="J27" t="e">
        <v>#REF!</v>
      </c>
    </row>
    <row r="28" spans="2:10">
      <c r="B28" t="s">
        <v>252</v>
      </c>
      <c r="C28" t="s">
        <v>253</v>
      </c>
      <c r="D28" t="s">
        <v>254</v>
      </c>
      <c r="E28">
        <v>35065</v>
      </c>
      <c r="F28" t="s">
        <v>45</v>
      </c>
      <c r="G28" t="s">
        <v>203</v>
      </c>
      <c r="H28">
        <v>7.5</v>
      </c>
      <c r="I28" t="s">
        <v>570</v>
      </c>
      <c r="J28" t="e">
        <v>#REF!</v>
      </c>
    </row>
    <row r="29" spans="2:10">
      <c r="B29" t="s">
        <v>259</v>
      </c>
      <c r="C29" t="s">
        <v>260</v>
      </c>
      <c r="D29" t="s">
        <v>261</v>
      </c>
      <c r="E29">
        <v>35139</v>
      </c>
      <c r="F29" t="s">
        <v>45</v>
      </c>
      <c r="G29" t="s">
        <v>203</v>
      </c>
      <c r="H29">
        <v>5</v>
      </c>
      <c r="I29" t="s">
        <v>570</v>
      </c>
      <c r="J29" t="e">
        <v>#REF!</v>
      </c>
    </row>
    <row r="30" spans="2:10">
      <c r="B30" t="s">
        <v>268</v>
      </c>
      <c r="C30" t="s">
        <v>269</v>
      </c>
      <c r="D30" t="s">
        <v>270</v>
      </c>
      <c r="E30">
        <v>34774</v>
      </c>
      <c r="F30" t="s">
        <v>167</v>
      </c>
      <c r="G30" t="s">
        <v>203</v>
      </c>
      <c r="H30">
        <v>8</v>
      </c>
      <c r="I30" t="s">
        <v>570</v>
      </c>
      <c r="J30" t="e">
        <v>#REF!</v>
      </c>
    </row>
    <row r="31" spans="2:10">
      <c r="B31" t="s">
        <v>307</v>
      </c>
      <c r="C31" t="s">
        <v>308</v>
      </c>
      <c r="D31" t="s">
        <v>52</v>
      </c>
      <c r="E31">
        <v>35249</v>
      </c>
      <c r="F31" t="s">
        <v>19</v>
      </c>
      <c r="G31" t="s">
        <v>203</v>
      </c>
      <c r="H31">
        <v>5.5</v>
      </c>
      <c r="I31" t="s">
        <v>570</v>
      </c>
      <c r="J31" t="e">
        <v>#REF!</v>
      </c>
    </row>
    <row r="32" spans="2:10">
      <c r="B32" t="s">
        <v>309</v>
      </c>
      <c r="C32" t="s">
        <v>295</v>
      </c>
      <c r="D32" t="s">
        <v>310</v>
      </c>
      <c r="E32">
        <v>35141</v>
      </c>
      <c r="F32" t="s">
        <v>54</v>
      </c>
      <c r="G32" t="s">
        <v>203</v>
      </c>
      <c r="H32">
        <v>6.5</v>
      </c>
      <c r="I32" t="s">
        <v>570</v>
      </c>
      <c r="J32" t="e">
        <v>#REF!</v>
      </c>
    </row>
    <row r="33" spans="2:10">
      <c r="B33" t="s">
        <v>320</v>
      </c>
      <c r="C33" t="s">
        <v>48</v>
      </c>
      <c r="D33" t="s">
        <v>143</v>
      </c>
      <c r="E33">
        <v>35242</v>
      </c>
      <c r="F33" t="s">
        <v>54</v>
      </c>
      <c r="G33" t="s">
        <v>203</v>
      </c>
      <c r="H33">
        <v>5.5</v>
      </c>
      <c r="I33" t="s">
        <v>570</v>
      </c>
      <c r="J33" t="e">
        <v>#REF!</v>
      </c>
    </row>
    <row r="34" spans="2:10">
      <c r="B34" t="s">
        <v>339</v>
      </c>
      <c r="C34" t="s">
        <v>340</v>
      </c>
      <c r="D34" t="s">
        <v>341</v>
      </c>
      <c r="E34">
        <v>35398</v>
      </c>
      <c r="F34" t="s">
        <v>47</v>
      </c>
      <c r="G34" t="s">
        <v>203</v>
      </c>
      <c r="H34">
        <v>6</v>
      </c>
      <c r="I34" t="s">
        <v>570</v>
      </c>
      <c r="J34" t="e">
        <v>#REF!</v>
      </c>
    </row>
    <row r="35" spans="2:10">
      <c r="B35" t="s">
        <v>215</v>
      </c>
      <c r="C35" t="s">
        <v>79</v>
      </c>
      <c r="D35" t="s">
        <v>216</v>
      </c>
      <c r="E35">
        <v>35292</v>
      </c>
      <c r="F35" t="s">
        <v>47</v>
      </c>
      <c r="G35" t="s">
        <v>209</v>
      </c>
      <c r="H35">
        <v>6</v>
      </c>
      <c r="I35" t="s">
        <v>570</v>
      </c>
      <c r="J35" t="e">
        <v>#REF!</v>
      </c>
    </row>
    <row r="36" spans="2:10">
      <c r="B36" t="s">
        <v>278</v>
      </c>
      <c r="C36" t="s">
        <v>279</v>
      </c>
      <c r="D36" t="s">
        <v>280</v>
      </c>
      <c r="E36">
        <v>35310</v>
      </c>
      <c r="F36" t="s">
        <v>167</v>
      </c>
      <c r="G36" t="s">
        <v>209</v>
      </c>
      <c r="H36">
        <v>5.5</v>
      </c>
      <c r="I36" t="s">
        <v>570</v>
      </c>
      <c r="J36" t="e">
        <v>#REF!</v>
      </c>
    </row>
    <row r="37" spans="2:10">
      <c r="B37" t="s">
        <v>300</v>
      </c>
      <c r="C37" t="s">
        <v>301</v>
      </c>
      <c r="D37" t="s">
        <v>299</v>
      </c>
      <c r="E37">
        <v>35112</v>
      </c>
      <c r="F37" t="s">
        <v>54</v>
      </c>
      <c r="G37" t="s">
        <v>209</v>
      </c>
      <c r="H37">
        <v>5</v>
      </c>
      <c r="I37" t="s">
        <v>570</v>
      </c>
      <c r="J37" t="e">
        <v>#REF!</v>
      </c>
    </row>
    <row r="38" spans="2:10">
      <c r="B38" t="s">
        <v>326</v>
      </c>
      <c r="C38" t="s">
        <v>222</v>
      </c>
      <c r="D38" t="s">
        <v>327</v>
      </c>
      <c r="E38">
        <v>35184</v>
      </c>
      <c r="F38" t="s">
        <v>54</v>
      </c>
      <c r="G38" t="s">
        <v>209</v>
      </c>
      <c r="H38">
        <v>5.5</v>
      </c>
      <c r="I38" t="s">
        <v>570</v>
      </c>
      <c r="J38" t="e">
        <v>#REF!</v>
      </c>
    </row>
    <row r="39" spans="2:10">
      <c r="B39" t="s">
        <v>337</v>
      </c>
      <c r="C39" t="s">
        <v>338</v>
      </c>
      <c r="D39" t="s">
        <v>336</v>
      </c>
      <c r="E39">
        <v>35275</v>
      </c>
      <c r="F39" t="s">
        <v>47</v>
      </c>
      <c r="G39" t="s">
        <v>209</v>
      </c>
      <c r="H39">
        <v>5.5</v>
      </c>
      <c r="I39" t="s">
        <v>570</v>
      </c>
      <c r="J39" t="e">
        <v>#REF!</v>
      </c>
    </row>
    <row r="40" spans="2:10">
      <c r="B40" t="s">
        <v>380</v>
      </c>
      <c r="C40" t="s">
        <v>381</v>
      </c>
      <c r="D40" t="s">
        <v>56</v>
      </c>
      <c r="E40">
        <v>34944</v>
      </c>
      <c r="F40" t="s">
        <v>47</v>
      </c>
      <c r="G40" t="s">
        <v>209</v>
      </c>
      <c r="H40">
        <v>5</v>
      </c>
      <c r="I40" t="s">
        <v>570</v>
      </c>
      <c r="J40" t="e">
        <v>#REF!</v>
      </c>
    </row>
    <row r="41" spans="2:10">
      <c r="B41" t="s">
        <v>213</v>
      </c>
      <c r="C41" t="s">
        <v>214</v>
      </c>
      <c r="D41" t="s">
        <v>212</v>
      </c>
      <c r="E41">
        <v>35268</v>
      </c>
      <c r="F41" t="s">
        <v>54</v>
      </c>
      <c r="G41" t="s">
        <v>205</v>
      </c>
      <c r="H41">
        <v>5</v>
      </c>
      <c r="I41" t="s">
        <v>570</v>
      </c>
      <c r="J41" t="e">
        <v>#REF!</v>
      </c>
    </row>
    <row r="42" spans="2:10">
      <c r="B42" t="s">
        <v>224</v>
      </c>
      <c r="C42" t="s">
        <v>225</v>
      </c>
      <c r="D42" t="s">
        <v>226</v>
      </c>
      <c r="E42">
        <v>35176</v>
      </c>
      <c r="F42" t="s">
        <v>45</v>
      </c>
      <c r="G42" t="s">
        <v>205</v>
      </c>
      <c r="H42">
        <v>8</v>
      </c>
      <c r="I42" t="s">
        <v>570</v>
      </c>
      <c r="J42" t="e">
        <v>#REF!</v>
      </c>
    </row>
    <row r="43" spans="2:10">
      <c r="B43" t="s">
        <v>243</v>
      </c>
      <c r="C43" t="s">
        <v>244</v>
      </c>
      <c r="D43" t="s">
        <v>242</v>
      </c>
      <c r="E43">
        <v>35378</v>
      </c>
      <c r="F43" t="s">
        <v>47</v>
      </c>
      <c r="G43" t="s">
        <v>205</v>
      </c>
      <c r="H43">
        <v>5.5</v>
      </c>
      <c r="I43" t="s">
        <v>570</v>
      </c>
      <c r="J43" t="e">
        <v>#REF!</v>
      </c>
    </row>
    <row r="44" spans="2:10">
      <c r="B44" t="s">
        <v>262</v>
      </c>
      <c r="C44" t="s">
        <v>263</v>
      </c>
      <c r="D44" t="s">
        <v>264</v>
      </c>
      <c r="E44">
        <v>35092</v>
      </c>
      <c r="F44" t="s">
        <v>54</v>
      </c>
      <c r="G44" t="s">
        <v>205</v>
      </c>
      <c r="H44">
        <v>5.5</v>
      </c>
      <c r="I44" t="s">
        <v>570</v>
      </c>
      <c r="J44" t="e">
        <v>#REF!</v>
      </c>
    </row>
    <row r="45" spans="2:10">
      <c r="B45" t="s">
        <v>267</v>
      </c>
      <c r="C45" t="s">
        <v>48</v>
      </c>
      <c r="D45" t="s">
        <v>266</v>
      </c>
      <c r="E45">
        <v>34827</v>
      </c>
      <c r="F45" t="s">
        <v>206</v>
      </c>
      <c r="G45" t="s">
        <v>205</v>
      </c>
      <c r="H45">
        <v>5</v>
      </c>
      <c r="I45" t="s">
        <v>570</v>
      </c>
      <c r="J45" t="e">
        <v>#REF!</v>
      </c>
    </row>
    <row r="46" spans="2:10">
      <c r="B46" t="s">
        <v>274</v>
      </c>
      <c r="C46" t="s">
        <v>16</v>
      </c>
      <c r="D46" t="s">
        <v>275</v>
      </c>
      <c r="E46">
        <v>35301</v>
      </c>
      <c r="F46" t="s">
        <v>54</v>
      </c>
      <c r="G46" t="s">
        <v>205</v>
      </c>
      <c r="H46">
        <v>5</v>
      </c>
      <c r="I46" t="s">
        <v>570</v>
      </c>
      <c r="J46" t="e">
        <v>#REF!</v>
      </c>
    </row>
    <row r="47" spans="2:10">
      <c r="B47" t="s">
        <v>285</v>
      </c>
      <c r="C47" t="s">
        <v>244</v>
      </c>
      <c r="D47" t="s">
        <v>62</v>
      </c>
      <c r="E47">
        <v>35258</v>
      </c>
      <c r="F47" t="s">
        <v>21</v>
      </c>
      <c r="G47" t="s">
        <v>205</v>
      </c>
      <c r="H47">
        <v>5.5</v>
      </c>
      <c r="I47" t="s">
        <v>570</v>
      </c>
      <c r="J47" t="e">
        <v>#REF!</v>
      </c>
    </row>
    <row r="48" spans="2:10">
      <c r="B48" t="s">
        <v>334</v>
      </c>
      <c r="C48" t="s">
        <v>335</v>
      </c>
      <c r="D48" t="s">
        <v>336</v>
      </c>
      <c r="E48">
        <v>34870</v>
      </c>
      <c r="F48" t="s">
        <v>47</v>
      </c>
      <c r="G48" t="s">
        <v>205</v>
      </c>
      <c r="H48">
        <v>5</v>
      </c>
      <c r="I48" t="s">
        <v>570</v>
      </c>
      <c r="J48" t="e">
        <v>#REF!</v>
      </c>
    </row>
    <row r="49" spans="2:10">
      <c r="B49" t="s">
        <v>390</v>
      </c>
      <c r="C49" t="s">
        <v>352</v>
      </c>
      <c r="D49" t="s">
        <v>391</v>
      </c>
      <c r="E49">
        <v>35280</v>
      </c>
      <c r="F49" t="s">
        <v>47</v>
      </c>
      <c r="G49" t="s">
        <v>205</v>
      </c>
      <c r="H49">
        <v>5.5</v>
      </c>
      <c r="I49" t="s">
        <v>570</v>
      </c>
      <c r="J49" t="e">
        <v>#REF!</v>
      </c>
    </row>
    <row r="50" spans="2:10">
      <c r="B50" t="s">
        <v>413</v>
      </c>
      <c r="C50" t="s">
        <v>414</v>
      </c>
      <c r="D50" t="s">
        <v>53</v>
      </c>
      <c r="E50">
        <v>35242</v>
      </c>
      <c r="F50" t="s">
        <v>47</v>
      </c>
      <c r="G50" t="s">
        <v>240</v>
      </c>
      <c r="H50">
        <v>5</v>
      </c>
      <c r="I50" t="s">
        <v>570</v>
      </c>
      <c r="J50" t="e">
        <v>#REF!</v>
      </c>
    </row>
    <row r="51" spans="2:10">
      <c r="B51" t="s">
        <v>289</v>
      </c>
      <c r="C51" t="s">
        <v>290</v>
      </c>
      <c r="D51" t="s">
        <v>288</v>
      </c>
      <c r="E51">
        <v>35118</v>
      </c>
      <c r="F51" t="s">
        <v>47</v>
      </c>
      <c r="G51" t="s">
        <v>204</v>
      </c>
      <c r="H51">
        <v>5.5</v>
      </c>
      <c r="I51" t="s">
        <v>570</v>
      </c>
      <c r="J51" t="e">
        <v>#REF!</v>
      </c>
    </row>
    <row r="52" spans="2:10">
      <c r="B52" t="s">
        <v>323</v>
      </c>
      <c r="C52" t="s">
        <v>324</v>
      </c>
      <c r="D52" t="s">
        <v>143</v>
      </c>
      <c r="E52">
        <v>35067</v>
      </c>
      <c r="F52" t="s">
        <v>136</v>
      </c>
      <c r="G52" t="s">
        <v>204</v>
      </c>
      <c r="H52">
        <v>6.5</v>
      </c>
      <c r="I52" t="s">
        <v>570</v>
      </c>
      <c r="J52" t="e">
        <v>#REF!</v>
      </c>
    </row>
    <row r="53" spans="2:10">
      <c r="B53" t="s">
        <v>366</v>
      </c>
      <c r="C53" t="s">
        <v>80</v>
      </c>
      <c r="D53" t="s">
        <v>365</v>
      </c>
      <c r="E53">
        <v>34748</v>
      </c>
      <c r="F53" t="s">
        <v>47</v>
      </c>
      <c r="G53" t="s">
        <v>204</v>
      </c>
      <c r="H53">
        <v>5.5</v>
      </c>
      <c r="I53" t="s">
        <v>570</v>
      </c>
      <c r="J53" t="e">
        <v>#REF!</v>
      </c>
    </row>
    <row r="54" spans="2:10">
      <c r="B54" t="s">
        <v>420</v>
      </c>
      <c r="C54" t="s">
        <v>287</v>
      </c>
      <c r="D54" t="s">
        <v>421</v>
      </c>
      <c r="E54">
        <v>34778</v>
      </c>
      <c r="F54" t="s">
        <v>47</v>
      </c>
      <c r="G54" t="s">
        <v>204</v>
      </c>
      <c r="H54">
        <v>5</v>
      </c>
      <c r="I54" t="s">
        <v>570</v>
      </c>
      <c r="J54" t="e">
        <v>#REF!</v>
      </c>
    </row>
    <row r="55" spans="2:10">
      <c r="B55" t="s">
        <v>422</v>
      </c>
      <c r="C55" t="s">
        <v>284</v>
      </c>
      <c r="D55" t="s">
        <v>423</v>
      </c>
      <c r="E55">
        <v>35119</v>
      </c>
      <c r="F55" t="s">
        <v>54</v>
      </c>
      <c r="G55" t="s">
        <v>204</v>
      </c>
      <c r="H55">
        <v>7</v>
      </c>
      <c r="I55" t="s">
        <v>570</v>
      </c>
      <c r="J55" t="e">
        <v>#REF!</v>
      </c>
    </row>
    <row r="56" spans="2:10">
      <c r="B56" t="s">
        <v>427</v>
      </c>
      <c r="C56" t="s">
        <v>153</v>
      </c>
      <c r="D56" t="s">
        <v>87</v>
      </c>
      <c r="E56">
        <v>34958</v>
      </c>
      <c r="F56" t="s">
        <v>19</v>
      </c>
      <c r="G56" t="s">
        <v>204</v>
      </c>
      <c r="H56">
        <v>5</v>
      </c>
      <c r="I56" t="s">
        <v>570</v>
      </c>
      <c r="J56" t="e">
        <v>#REF!</v>
      </c>
    </row>
    <row r="57" spans="2:10">
      <c r="B57" t="s">
        <v>298</v>
      </c>
      <c r="C57" t="s">
        <v>296</v>
      </c>
      <c r="D57" t="s">
        <v>297</v>
      </c>
      <c r="E57">
        <v>34876</v>
      </c>
      <c r="F57" t="s">
        <v>47</v>
      </c>
      <c r="G57" t="s">
        <v>227</v>
      </c>
      <c r="H57">
        <v>5</v>
      </c>
      <c r="I57" t="s">
        <v>570</v>
      </c>
      <c r="J57" t="e">
        <v>#REF!</v>
      </c>
    </row>
    <row r="58" spans="2:10">
      <c r="B58" t="s">
        <v>314</v>
      </c>
      <c r="C58" t="s">
        <v>153</v>
      </c>
      <c r="D58" t="s">
        <v>50</v>
      </c>
      <c r="E58">
        <v>35333</v>
      </c>
      <c r="F58" t="s">
        <v>19</v>
      </c>
      <c r="G58" t="s">
        <v>227</v>
      </c>
      <c r="H58">
        <v>5</v>
      </c>
      <c r="I58" t="s">
        <v>570</v>
      </c>
      <c r="J58" t="e">
        <v>#REF!</v>
      </c>
    </row>
    <row r="59" spans="2:10">
      <c r="B59" t="s">
        <v>315</v>
      </c>
      <c r="C59" t="s">
        <v>48</v>
      </c>
      <c r="D59" t="s">
        <v>316</v>
      </c>
      <c r="E59">
        <v>35204</v>
      </c>
      <c r="F59" t="s">
        <v>44</v>
      </c>
      <c r="G59" t="s">
        <v>227</v>
      </c>
      <c r="H59">
        <v>5.5</v>
      </c>
      <c r="I59" t="s">
        <v>570</v>
      </c>
      <c r="J59" t="e">
        <v>#REF!</v>
      </c>
    </row>
    <row r="60" spans="2:10">
      <c r="B60" t="s">
        <v>321</v>
      </c>
      <c r="C60" t="s">
        <v>322</v>
      </c>
      <c r="D60" t="s">
        <v>143</v>
      </c>
      <c r="E60">
        <v>35339</v>
      </c>
      <c r="F60" t="s">
        <v>45</v>
      </c>
      <c r="G60" t="s">
        <v>227</v>
      </c>
      <c r="H60">
        <v>6.5</v>
      </c>
      <c r="I60" t="s">
        <v>570</v>
      </c>
      <c r="J60" t="e">
        <v>#REF!</v>
      </c>
    </row>
    <row r="61" spans="2:10">
      <c r="B61" t="s">
        <v>330</v>
      </c>
      <c r="C61" t="s">
        <v>147</v>
      </c>
      <c r="D61" t="s">
        <v>17</v>
      </c>
      <c r="E61">
        <v>35323</v>
      </c>
      <c r="F61" t="s">
        <v>47</v>
      </c>
      <c r="G61" t="s">
        <v>227</v>
      </c>
      <c r="H61" t="s">
        <v>570</v>
      </c>
      <c r="I61">
        <v>6</v>
      </c>
      <c r="J61" t="e">
        <v>#REF!</v>
      </c>
    </row>
    <row r="62" spans="2:10">
      <c r="B62" t="s">
        <v>331</v>
      </c>
      <c r="C62" t="s">
        <v>332</v>
      </c>
      <c r="D62" t="s">
        <v>67</v>
      </c>
      <c r="E62">
        <v>35236</v>
      </c>
      <c r="F62" t="s">
        <v>19</v>
      </c>
      <c r="G62" t="s">
        <v>227</v>
      </c>
      <c r="H62" t="s">
        <v>570</v>
      </c>
      <c r="I62">
        <v>5.5</v>
      </c>
      <c r="J62" t="e">
        <v>#REF!</v>
      </c>
    </row>
    <row r="63" spans="2:10">
      <c r="B63" t="s">
        <v>342</v>
      </c>
      <c r="C63" t="s">
        <v>343</v>
      </c>
      <c r="D63" t="s">
        <v>344</v>
      </c>
      <c r="E63">
        <v>34816</v>
      </c>
      <c r="F63" t="s">
        <v>21</v>
      </c>
      <c r="G63" t="s">
        <v>227</v>
      </c>
      <c r="H63">
        <v>5.5</v>
      </c>
      <c r="I63" t="s">
        <v>570</v>
      </c>
      <c r="J63" t="e">
        <v>#REF!</v>
      </c>
    </row>
    <row r="64" spans="2:10">
      <c r="B64" t="s">
        <v>351</v>
      </c>
      <c r="C64" t="s">
        <v>352</v>
      </c>
      <c r="D64" t="s">
        <v>182</v>
      </c>
      <c r="E64">
        <v>34952</v>
      </c>
      <c r="F64" t="s">
        <v>47</v>
      </c>
      <c r="G64" t="s">
        <v>227</v>
      </c>
      <c r="H64">
        <v>5</v>
      </c>
      <c r="I64" t="s">
        <v>570</v>
      </c>
      <c r="J64" t="e">
        <v>#REF!</v>
      </c>
    </row>
    <row r="65" spans="2:11">
      <c r="B65" t="s">
        <v>377</v>
      </c>
      <c r="C65" t="s">
        <v>251</v>
      </c>
      <c r="D65" t="s">
        <v>55</v>
      </c>
      <c r="E65">
        <v>35292</v>
      </c>
      <c r="F65" t="s">
        <v>45</v>
      </c>
      <c r="G65" t="s">
        <v>227</v>
      </c>
      <c r="H65">
        <v>5</v>
      </c>
      <c r="I65" t="s">
        <v>570</v>
      </c>
      <c r="J65" t="e">
        <v>#REF!</v>
      </c>
    </row>
    <row r="66" spans="2:11">
      <c r="B66" t="s">
        <v>378</v>
      </c>
      <c r="C66" t="s">
        <v>379</v>
      </c>
      <c r="D66" t="s">
        <v>56</v>
      </c>
      <c r="E66">
        <v>35326</v>
      </c>
      <c r="F66" t="s">
        <v>207</v>
      </c>
      <c r="G66" t="s">
        <v>227</v>
      </c>
      <c r="H66" t="s">
        <v>570</v>
      </c>
      <c r="I66">
        <v>5.5</v>
      </c>
      <c r="J66" t="e">
        <v>#REF!</v>
      </c>
    </row>
    <row r="67" spans="2:11">
      <c r="B67" t="s">
        <v>313</v>
      </c>
      <c r="C67" t="s">
        <v>306</v>
      </c>
      <c r="D67" t="s">
        <v>50</v>
      </c>
      <c r="E67">
        <v>35368</v>
      </c>
      <c r="F67" t="s">
        <v>21</v>
      </c>
      <c r="G67" t="s">
        <v>236</v>
      </c>
      <c r="H67">
        <v>5</v>
      </c>
      <c r="I67" t="s">
        <v>570</v>
      </c>
      <c r="J67" t="e">
        <v>#REF!</v>
      </c>
    </row>
    <row r="68" spans="2:11">
      <c r="B68" t="s">
        <v>317</v>
      </c>
      <c r="C68" t="s">
        <v>318</v>
      </c>
      <c r="D68" t="s">
        <v>319</v>
      </c>
      <c r="E68">
        <v>35404</v>
      </c>
      <c r="F68" t="s">
        <v>54</v>
      </c>
      <c r="G68" t="s">
        <v>236</v>
      </c>
      <c r="H68" t="s">
        <v>570</v>
      </c>
      <c r="I68">
        <v>5</v>
      </c>
      <c r="J68" t="e">
        <v>#REF!</v>
      </c>
    </row>
    <row r="69" spans="2:11">
      <c r="B69" t="s">
        <v>367</v>
      </c>
      <c r="C69" t="s">
        <v>59</v>
      </c>
      <c r="D69" t="s">
        <v>365</v>
      </c>
      <c r="E69">
        <v>34970</v>
      </c>
      <c r="F69" t="s">
        <v>45</v>
      </c>
      <c r="G69" t="s">
        <v>236</v>
      </c>
      <c r="H69">
        <v>5.5</v>
      </c>
      <c r="I69" t="s">
        <v>570</v>
      </c>
      <c r="J69" t="e">
        <v>#REF!</v>
      </c>
    </row>
    <row r="70" spans="2:11">
      <c r="B70" t="s">
        <v>424</v>
      </c>
      <c r="C70" t="s">
        <v>425</v>
      </c>
      <c r="D70" t="s">
        <v>70</v>
      </c>
      <c r="E70">
        <v>35416</v>
      </c>
      <c r="F70" t="s">
        <v>47</v>
      </c>
      <c r="G70" t="s">
        <v>236</v>
      </c>
      <c r="H70">
        <v>7</v>
      </c>
      <c r="I70" t="s">
        <v>570</v>
      </c>
      <c r="J70" t="e">
        <v>#REF!</v>
      </c>
    </row>
    <row r="71" spans="2:11">
      <c r="B71" t="s">
        <v>158</v>
      </c>
      <c r="C71" t="s">
        <v>159</v>
      </c>
      <c r="D71" t="s">
        <v>160</v>
      </c>
      <c r="E71">
        <v>35161</v>
      </c>
      <c r="F71" t="s">
        <v>54</v>
      </c>
      <c r="G71" t="s">
        <v>156</v>
      </c>
      <c r="H71">
        <v>5.5</v>
      </c>
      <c r="I71" t="s">
        <v>570</v>
      </c>
      <c r="J71" t="e">
        <v>#REF!</v>
      </c>
    </row>
    <row r="72" spans="2:11">
      <c r="B72" t="s">
        <v>164</v>
      </c>
      <c r="C72" t="s">
        <v>165</v>
      </c>
      <c r="D72" t="s">
        <v>166</v>
      </c>
      <c r="E72">
        <v>34825</v>
      </c>
      <c r="F72" t="s">
        <v>45</v>
      </c>
      <c r="G72" t="s">
        <v>156</v>
      </c>
      <c r="H72">
        <v>8</v>
      </c>
      <c r="I72" t="s">
        <v>570</v>
      </c>
      <c r="J72" t="e">
        <v>#REF!</v>
      </c>
      <c r="K72">
        <v>8</v>
      </c>
    </row>
    <row r="73" spans="2:11">
      <c r="B73" t="s">
        <v>170</v>
      </c>
      <c r="C73" t="s">
        <v>171</v>
      </c>
      <c r="D73" t="s">
        <v>62</v>
      </c>
      <c r="E73">
        <v>35256</v>
      </c>
      <c r="F73" t="s">
        <v>54</v>
      </c>
      <c r="G73" t="s">
        <v>156</v>
      </c>
      <c r="H73">
        <v>5.5</v>
      </c>
      <c r="I73" t="s">
        <v>570</v>
      </c>
      <c r="J73" t="e">
        <v>#REF!</v>
      </c>
    </row>
    <row r="74" spans="2:11">
      <c r="B74" t="s">
        <v>172</v>
      </c>
      <c r="C74" t="s">
        <v>173</v>
      </c>
      <c r="D74" t="s">
        <v>52</v>
      </c>
      <c r="E74">
        <v>35236</v>
      </c>
      <c r="F74" t="s">
        <v>19</v>
      </c>
      <c r="G74" t="s">
        <v>156</v>
      </c>
      <c r="H74">
        <v>5.5</v>
      </c>
      <c r="I74" t="s">
        <v>570</v>
      </c>
      <c r="J74" t="e">
        <v>#REF!</v>
      </c>
    </row>
    <row r="75" spans="2:11">
      <c r="B75" t="s">
        <v>174</v>
      </c>
      <c r="C75" t="s">
        <v>175</v>
      </c>
      <c r="D75" t="s">
        <v>65</v>
      </c>
      <c r="E75">
        <v>35247</v>
      </c>
      <c r="F75" t="s">
        <v>45</v>
      </c>
      <c r="G75" t="s">
        <v>156</v>
      </c>
      <c r="H75">
        <v>6</v>
      </c>
      <c r="I75" t="s">
        <v>570</v>
      </c>
      <c r="J75" t="e">
        <v>#REF!</v>
      </c>
      <c r="K75">
        <v>6</v>
      </c>
    </row>
    <row r="76" spans="2:11">
      <c r="B76" t="s">
        <v>177</v>
      </c>
      <c r="C76" t="s">
        <v>178</v>
      </c>
      <c r="D76" t="s">
        <v>49</v>
      </c>
      <c r="E76">
        <v>35344</v>
      </c>
      <c r="F76" t="s">
        <v>47</v>
      </c>
      <c r="G76" t="s">
        <v>156</v>
      </c>
      <c r="H76">
        <v>5</v>
      </c>
      <c r="I76" t="s">
        <v>570</v>
      </c>
      <c r="J76" t="e">
        <v>#REF!</v>
      </c>
    </row>
    <row r="77" spans="2:11">
      <c r="B77" t="s">
        <v>183</v>
      </c>
      <c r="C77" t="s">
        <v>184</v>
      </c>
      <c r="D77" t="s">
        <v>63</v>
      </c>
      <c r="E77">
        <v>35099</v>
      </c>
      <c r="F77" t="s">
        <v>44</v>
      </c>
      <c r="G77" t="s">
        <v>156</v>
      </c>
      <c r="H77">
        <v>8</v>
      </c>
      <c r="I77" t="s">
        <v>570</v>
      </c>
      <c r="J77" t="e">
        <v>#REF!</v>
      </c>
      <c r="K77">
        <v>8</v>
      </c>
    </row>
    <row r="78" spans="2:11">
      <c r="B78" t="s">
        <v>186</v>
      </c>
      <c r="C78" t="s">
        <v>187</v>
      </c>
      <c r="D78" t="s">
        <v>53</v>
      </c>
      <c r="E78">
        <v>35227</v>
      </c>
      <c r="F78" t="s">
        <v>19</v>
      </c>
      <c r="G78" t="s">
        <v>156</v>
      </c>
      <c r="H78">
        <v>5</v>
      </c>
      <c r="I78" t="s">
        <v>570</v>
      </c>
      <c r="J78" t="e">
        <v>#REF!</v>
      </c>
      <c r="K78">
        <v>5</v>
      </c>
    </row>
    <row r="79" spans="2:11">
      <c r="B79" t="s">
        <v>191</v>
      </c>
      <c r="C79" t="s">
        <v>192</v>
      </c>
      <c r="D79" t="s">
        <v>71</v>
      </c>
      <c r="E79">
        <v>35115</v>
      </c>
      <c r="F79" t="s">
        <v>44</v>
      </c>
      <c r="G79" t="s">
        <v>156</v>
      </c>
      <c r="H79">
        <v>8</v>
      </c>
      <c r="I79" t="s">
        <v>570</v>
      </c>
      <c r="J79" t="e">
        <v>#REF!</v>
      </c>
      <c r="K79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45</vt:i4>
      </vt:variant>
    </vt:vector>
  </HeadingPairs>
  <TitlesOfParts>
    <vt:vector size="53" baseType="lpstr">
      <vt:lpstr>So chu</vt:lpstr>
      <vt:lpstr>Dat chuan</vt:lpstr>
      <vt:lpstr>KDC</vt:lpstr>
      <vt:lpstr>Tong hop T 12</vt:lpstr>
      <vt:lpstr>Đ LT-</vt:lpstr>
      <vt:lpstr>Đ TH</vt:lpstr>
      <vt:lpstr>Sheet1</vt:lpstr>
      <vt:lpstr>Sheet2</vt:lpstr>
      <vt:lpstr>baoluu</vt:lpstr>
      <vt:lpstr>chu</vt:lpstr>
      <vt:lpstr>DIEMLT</vt:lpstr>
      <vt:lpstr>DIEMTH</vt:lpstr>
      <vt:lpstr>'Dat chuan'!DLT</vt:lpstr>
      <vt:lpstr>KDC!DLT</vt:lpstr>
      <vt:lpstr>DLT</vt:lpstr>
      <vt:lpstr>'Dat chuan'!DTB</vt:lpstr>
      <vt:lpstr>KDC!DTB</vt:lpstr>
      <vt:lpstr>DTB</vt:lpstr>
      <vt:lpstr>'Dat chuan'!DTH</vt:lpstr>
      <vt:lpstr>KDC!DTH</vt:lpstr>
      <vt:lpstr>DTH</vt:lpstr>
      <vt:lpstr>'Dat chuan'!HOLOT</vt:lpstr>
      <vt:lpstr>KDC!HOLOT</vt:lpstr>
      <vt:lpstr>HOLOT</vt:lpstr>
      <vt:lpstr>'Dat chuan'!KQ</vt:lpstr>
      <vt:lpstr>KDC!KQ</vt:lpstr>
      <vt:lpstr>KQ</vt:lpstr>
      <vt:lpstr>'Dat chuan'!LOP</vt:lpstr>
      <vt:lpstr>KDC!LOP</vt:lpstr>
      <vt:lpstr>LOP</vt:lpstr>
      <vt:lpstr>LT</vt:lpstr>
      <vt:lpstr>'Dat chuan'!MSSV</vt:lpstr>
      <vt:lpstr>KDC!MSSV</vt:lpstr>
      <vt:lpstr>MSSV</vt:lpstr>
      <vt:lpstr>'Dat chuan'!NGAY</vt:lpstr>
      <vt:lpstr>KDC!NGAY</vt:lpstr>
      <vt:lpstr>NGAY</vt:lpstr>
      <vt:lpstr>'Dat chuan'!NOIS</vt:lpstr>
      <vt:lpstr>KDC!NOIS</vt:lpstr>
      <vt:lpstr>NOIS</vt:lpstr>
      <vt:lpstr>'Đ LT-'!Print_Titles</vt:lpstr>
      <vt:lpstr>'Đ TH'!Print_Titles</vt:lpstr>
      <vt:lpstr>'Dat chuan'!Print_Titles</vt:lpstr>
      <vt:lpstr>KDC!Print_Titles</vt:lpstr>
      <vt:lpstr>'Tong hop T 12'!Print_Titles</vt:lpstr>
      <vt:lpstr>'Dat chuan'!TEN</vt:lpstr>
      <vt:lpstr>KDC!TEN</vt:lpstr>
      <vt:lpstr>TEN</vt:lpstr>
      <vt:lpstr>TH</vt:lpstr>
      <vt:lpstr>thuchanh</vt:lpstr>
      <vt:lpstr>'Dat chuan'!XL</vt:lpstr>
      <vt:lpstr>KDC!XL</vt:lpstr>
      <vt:lpstr>XL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2016-09-30T00:50:29Z</cp:lastPrinted>
  <dcterms:created xsi:type="dcterms:W3CDTF">2014-07-10T04:04:12Z</dcterms:created>
  <dcterms:modified xsi:type="dcterms:W3CDTF">2016-10-06T02:50:38Z</dcterms:modified>
</cp:coreProperties>
</file>